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9 FCRポイント\"/>
    </mc:Choice>
  </mc:AlternateContent>
  <bookViews>
    <workbookView xWindow="12945" yWindow="270" windowWidth="13740" windowHeight="11745" tabRatio="830" activeTab="2"/>
  </bookViews>
  <sheets>
    <sheet name="S-FJ" sheetId="9" r:id="rId1"/>
    <sheet name="86＆BRZ" sheetId="6" r:id="rId2"/>
    <sheet name="AE86,NA1600,AE111,RS...etc" sheetId="1" r:id="rId3"/>
    <sheet name="ロードスターカップ" sheetId="7" r:id="rId4"/>
    <sheet name="N1000,N1400,N1500,デミオレース,AudiA1" sheetId="4" r:id="rId5"/>
    <sheet name="FCR-VITA" sheetId="14" r:id="rId6"/>
    <sheet name="ポイント" sheetId="11" r:id="rId7"/>
  </sheets>
  <definedNames>
    <definedName name="_xlnm.Print_Area" localSheetId="1">'86＆BRZ'!$A$1:$M$37</definedName>
    <definedName name="_xlnm.Print_Area" localSheetId="2">'AE86,NA1600,AE111,RS...etc'!$A$1:$M$61</definedName>
    <definedName name="_xlnm.Print_Area" localSheetId="4">'N1000,N1400,N1500,デミオレース,AudiA1'!$A$1:$M$61</definedName>
    <definedName name="_xlnm.Print_Area" localSheetId="0">'S-FJ'!$A$1:$O$29</definedName>
    <definedName name="_xlnm.Print_Area" localSheetId="3">ロードスターカップ!$A$1:$M$68</definedName>
  </definedNames>
  <calcPr calcId="162913"/>
  <fileRecoveryPr autoRecover="0"/>
</workbook>
</file>

<file path=xl/calcChain.xml><?xml version="1.0" encoding="utf-8"?>
<calcChain xmlns="http://schemas.openxmlformats.org/spreadsheetml/2006/main">
  <c r="L21" i="1" l="1"/>
  <c r="K59" i="1"/>
  <c r="K56" i="1"/>
  <c r="K57" i="1"/>
  <c r="K7" i="1"/>
  <c r="K23" i="1"/>
  <c r="K15" i="1"/>
  <c r="K33" i="1"/>
  <c r="K32" i="1"/>
  <c r="K47" i="1"/>
  <c r="K43" i="1"/>
  <c r="K42" i="1"/>
  <c r="K57" i="4"/>
  <c r="K55" i="4"/>
  <c r="K53" i="4"/>
  <c r="K52" i="4"/>
  <c r="K51" i="4"/>
  <c r="K8" i="4"/>
  <c r="K7" i="4"/>
  <c r="K28" i="4"/>
  <c r="L28" i="4" s="1"/>
  <c r="K27" i="4"/>
  <c r="L27" i="4" s="1"/>
  <c r="K26" i="4"/>
  <c r="K25" i="4"/>
  <c r="K22" i="4"/>
  <c r="K21" i="4"/>
  <c r="K20" i="4"/>
  <c r="K18" i="4"/>
  <c r="K19" i="4"/>
  <c r="I58" i="1" l="1"/>
  <c r="I56" i="1"/>
  <c r="I57" i="1"/>
  <c r="I7" i="1"/>
  <c r="I23" i="1"/>
  <c r="I15" i="1"/>
  <c r="I33" i="1"/>
  <c r="I32" i="1"/>
  <c r="L47" i="1"/>
  <c r="I48" i="1"/>
  <c r="L48" i="1" s="1"/>
  <c r="I43" i="1"/>
  <c r="L43" i="1" s="1"/>
  <c r="I42" i="1"/>
  <c r="M46" i="9" l="1"/>
  <c r="M45" i="9"/>
  <c r="M44" i="9"/>
  <c r="M42" i="9"/>
  <c r="M41" i="9"/>
  <c r="M39" i="9"/>
  <c r="M38" i="9"/>
  <c r="M9" i="9"/>
  <c r="M8" i="9"/>
  <c r="M7" i="9"/>
  <c r="K29" i="14" l="1"/>
  <c r="K26" i="14"/>
  <c r="K28" i="14" l="1"/>
  <c r="K14" i="14"/>
  <c r="K22" i="14"/>
  <c r="K11" i="14"/>
  <c r="K12" i="14"/>
  <c r="K10" i="14"/>
  <c r="K8" i="14"/>
  <c r="K9" i="14"/>
  <c r="K43" i="7" l="1"/>
  <c r="K65" i="7"/>
  <c r="K64" i="7"/>
  <c r="K62" i="7"/>
  <c r="K63" i="7"/>
  <c r="K61" i="7"/>
  <c r="K33" i="7"/>
  <c r="K32" i="7"/>
  <c r="K25" i="7"/>
  <c r="K21" i="7"/>
  <c r="K18" i="7"/>
  <c r="K20" i="7"/>
  <c r="K9" i="7"/>
  <c r="K8" i="7"/>
  <c r="K7" i="7"/>
  <c r="L55" i="4" l="1"/>
  <c r="L57" i="4"/>
  <c r="I60" i="4"/>
  <c r="L60" i="4" s="1"/>
  <c r="I56" i="4"/>
  <c r="I52" i="4"/>
  <c r="I54" i="4"/>
  <c r="I51" i="4"/>
  <c r="I24" i="4"/>
  <c r="I23" i="4"/>
  <c r="I22" i="4"/>
  <c r="I18" i="4"/>
  <c r="I19" i="4"/>
  <c r="I7" i="4"/>
  <c r="K43" i="4" l="1"/>
  <c r="K35" i="4"/>
  <c r="L29" i="14"/>
  <c r="L28" i="14"/>
  <c r="L26" i="14"/>
  <c r="I9" i="14"/>
  <c r="I10" i="14"/>
  <c r="I19" i="14"/>
  <c r="I17" i="14"/>
  <c r="I22" i="14"/>
  <c r="I27" i="14"/>
  <c r="I23" i="14"/>
  <c r="I21" i="14"/>
  <c r="I13" i="14"/>
  <c r="I7" i="14"/>
  <c r="L16" i="6"/>
  <c r="L15" i="6"/>
  <c r="L14" i="6"/>
  <c r="L13" i="6"/>
  <c r="L12" i="6"/>
  <c r="L11" i="6"/>
  <c r="L10" i="6"/>
  <c r="L9" i="6"/>
  <c r="L8" i="6"/>
  <c r="L7" i="6"/>
  <c r="L5" i="6"/>
  <c r="K14" i="6"/>
  <c r="K11" i="6"/>
  <c r="K10" i="6"/>
  <c r="K9" i="6"/>
  <c r="K39" i="9" l="1"/>
  <c r="K38" i="9"/>
  <c r="K40" i="9"/>
  <c r="K43" i="9"/>
  <c r="K44" i="9"/>
  <c r="I44" i="9"/>
  <c r="I40" i="9"/>
  <c r="I43" i="9"/>
  <c r="I39" i="9"/>
  <c r="I38" i="9"/>
  <c r="K8" i="9"/>
  <c r="K7" i="9"/>
  <c r="G58" i="1" l="1"/>
  <c r="G59" i="1"/>
  <c r="G56" i="1"/>
  <c r="G57" i="1"/>
  <c r="G7" i="1"/>
  <c r="G24" i="1"/>
  <c r="G23" i="1"/>
  <c r="G15" i="1"/>
  <c r="G34" i="1"/>
  <c r="G32" i="1"/>
  <c r="G44" i="1"/>
  <c r="G42" i="1"/>
  <c r="L42" i="1" s="1"/>
  <c r="G45" i="1"/>
  <c r="L45" i="1" s="1"/>
  <c r="I7" i="9"/>
  <c r="I8" i="9"/>
  <c r="I52" i="7" l="1"/>
  <c r="I32" i="7"/>
  <c r="I64" i="7" l="1"/>
  <c r="I63" i="7"/>
  <c r="I61" i="7"/>
  <c r="I43" i="7"/>
  <c r="I20" i="7"/>
  <c r="I19" i="7"/>
  <c r="I10" i="7"/>
  <c r="L10" i="7" s="1"/>
  <c r="I8" i="7"/>
  <c r="I7" i="7"/>
  <c r="I13" i="6" l="1"/>
  <c r="I9" i="6"/>
  <c r="I7" i="6"/>
  <c r="G24" i="14" l="1"/>
  <c r="G34" i="7" l="1"/>
  <c r="G66" i="7"/>
  <c r="G62" i="7"/>
  <c r="I62" i="7" s="1"/>
  <c r="G63" i="7"/>
  <c r="G61" i="7"/>
  <c r="G22" i="7"/>
  <c r="G24" i="7"/>
  <c r="G18" i="7"/>
  <c r="G8" i="7"/>
  <c r="G7" i="7"/>
  <c r="G9" i="14" l="1"/>
  <c r="G15" i="14"/>
  <c r="G20" i="14"/>
  <c r="G10" i="14"/>
  <c r="G25" i="14"/>
  <c r="G23" i="14"/>
  <c r="G11" i="14"/>
  <c r="G8" i="14"/>
  <c r="G7" i="14"/>
  <c r="G56" i="4"/>
  <c r="G58" i="4"/>
  <c r="G54" i="4"/>
  <c r="G53" i="4"/>
  <c r="G51" i="4"/>
  <c r="G20" i="4"/>
  <c r="G18" i="4"/>
  <c r="G21" i="4"/>
  <c r="G19" i="4"/>
  <c r="G9" i="4"/>
  <c r="G7" i="4"/>
  <c r="G7" i="6"/>
  <c r="G8" i="6"/>
  <c r="E59" i="4" l="1"/>
  <c r="E53" i="4"/>
  <c r="E52" i="4"/>
  <c r="E21" i="4"/>
  <c r="E18" i="4"/>
  <c r="E20" i="4"/>
  <c r="E10" i="4"/>
  <c r="G43" i="9"/>
  <c r="G38" i="9"/>
  <c r="G39" i="9"/>
  <c r="G41" i="9"/>
  <c r="G7" i="9"/>
  <c r="G8" i="9"/>
  <c r="E12" i="6" l="1"/>
  <c r="E7" i="6"/>
  <c r="E15" i="6"/>
  <c r="E16" i="6"/>
  <c r="E21" i="14"/>
  <c r="E24" i="14"/>
  <c r="E27" i="14"/>
  <c r="E22" i="14"/>
  <c r="E8" i="14"/>
  <c r="E16" i="14"/>
  <c r="E18" i="14"/>
  <c r="E12" i="14"/>
  <c r="E11" i="14"/>
  <c r="E63" i="7"/>
  <c r="E62" i="7"/>
  <c r="E65" i="7"/>
  <c r="E64" i="7"/>
  <c r="E32" i="7"/>
  <c r="E23" i="7"/>
  <c r="E11" i="7"/>
  <c r="E42" i="9" l="1"/>
  <c r="O43" i="9"/>
  <c r="P43" i="9"/>
  <c r="Q43" i="9"/>
  <c r="V43" i="9" s="1"/>
  <c r="R43" i="9"/>
  <c r="S43" i="9"/>
  <c r="O44" i="9"/>
  <c r="P44" i="9"/>
  <c r="Q44" i="9"/>
  <c r="R44" i="9"/>
  <c r="S44" i="9"/>
  <c r="O45" i="9"/>
  <c r="P45" i="9"/>
  <c r="Q45" i="9"/>
  <c r="R45" i="9"/>
  <c r="S45" i="9"/>
  <c r="O46" i="9"/>
  <c r="P46" i="9"/>
  <c r="Q46" i="9"/>
  <c r="R46" i="9"/>
  <c r="S46" i="9"/>
  <c r="O47" i="9"/>
  <c r="P47" i="9"/>
  <c r="Q47" i="9"/>
  <c r="R47" i="9"/>
  <c r="S47" i="9"/>
  <c r="O48" i="9"/>
  <c r="P48" i="9"/>
  <c r="Q48" i="9"/>
  <c r="R48" i="9"/>
  <c r="S48" i="9"/>
  <c r="O49" i="9"/>
  <c r="P49" i="9"/>
  <c r="Q49" i="9"/>
  <c r="R49" i="9"/>
  <c r="S49" i="9"/>
  <c r="O50" i="9"/>
  <c r="P50" i="9"/>
  <c r="Q50" i="9"/>
  <c r="R50" i="9"/>
  <c r="S50" i="9"/>
  <c r="O51" i="9"/>
  <c r="P51" i="9"/>
  <c r="Q51" i="9"/>
  <c r="R51" i="9"/>
  <c r="S51" i="9"/>
  <c r="O52" i="9"/>
  <c r="P52" i="9"/>
  <c r="Q52" i="9"/>
  <c r="R52" i="9"/>
  <c r="S52" i="9"/>
  <c r="W52" i="9"/>
  <c r="O53" i="9"/>
  <c r="P53" i="9"/>
  <c r="Q53" i="9"/>
  <c r="R53" i="9"/>
  <c r="S53" i="9"/>
  <c r="O54" i="9"/>
  <c r="P54" i="9"/>
  <c r="Q54" i="9"/>
  <c r="W54" i="9" s="1"/>
  <c r="R54" i="9"/>
  <c r="S54" i="9"/>
  <c r="O55" i="9"/>
  <c r="P55" i="9"/>
  <c r="Q55" i="9"/>
  <c r="R55" i="9"/>
  <c r="S55" i="9"/>
  <c r="O56" i="9"/>
  <c r="P56" i="9"/>
  <c r="Q56" i="9"/>
  <c r="R56" i="9"/>
  <c r="S56" i="9"/>
  <c r="O57" i="9"/>
  <c r="P57" i="9"/>
  <c r="Q57" i="9"/>
  <c r="R57" i="9"/>
  <c r="S57" i="9"/>
  <c r="P40" i="9"/>
  <c r="Q40" i="9"/>
  <c r="R40" i="9"/>
  <c r="S40" i="9"/>
  <c r="P41" i="9"/>
  <c r="Q41" i="9"/>
  <c r="R41" i="9"/>
  <c r="S41" i="9"/>
  <c r="P39" i="9"/>
  <c r="Q39" i="9"/>
  <c r="R39" i="9"/>
  <c r="S39" i="9"/>
  <c r="P38" i="9"/>
  <c r="Q38" i="9"/>
  <c r="R38" i="9"/>
  <c r="S38" i="9"/>
  <c r="S42" i="9"/>
  <c r="R42" i="9"/>
  <c r="Q42" i="9"/>
  <c r="P42" i="9"/>
  <c r="O42" i="9"/>
  <c r="W46" i="9" l="1"/>
  <c r="W56" i="9"/>
  <c r="W50" i="9"/>
  <c r="W48" i="9"/>
  <c r="U53" i="9"/>
  <c r="U45" i="9"/>
  <c r="U43" i="9"/>
  <c r="U55" i="9"/>
  <c r="U49" i="9"/>
  <c r="T44" i="9"/>
  <c r="V57" i="9"/>
  <c r="T56" i="9"/>
  <c r="T54" i="9"/>
  <c r="V51" i="9"/>
  <c r="T50" i="9"/>
  <c r="V47" i="9"/>
  <c r="T46" i="9"/>
  <c r="U57" i="9"/>
  <c r="U51" i="9"/>
  <c r="U47" i="9"/>
  <c r="V55" i="9"/>
  <c r="V53" i="9"/>
  <c r="T52" i="9"/>
  <c r="V49" i="9"/>
  <c r="T48" i="9"/>
  <c r="V45" i="9"/>
  <c r="T57" i="9"/>
  <c r="T55" i="9"/>
  <c r="T53" i="9"/>
  <c r="W44" i="9"/>
  <c r="V56" i="9"/>
  <c r="V54" i="9"/>
  <c r="V52" i="9"/>
  <c r="T51" i="9"/>
  <c r="V50" i="9"/>
  <c r="T49" i="9"/>
  <c r="V48" i="9"/>
  <c r="T47" i="9"/>
  <c r="V46" i="9"/>
  <c r="T45" i="9"/>
  <c r="V44" i="9"/>
  <c r="T43" i="9"/>
  <c r="W57" i="9"/>
  <c r="N57" i="9" s="1"/>
  <c r="U56" i="9"/>
  <c r="W55" i="9"/>
  <c r="U54" i="9"/>
  <c r="W53" i="9"/>
  <c r="U52" i="9"/>
  <c r="W51" i="9"/>
  <c r="U50" i="9"/>
  <c r="W49" i="9"/>
  <c r="U48" i="9"/>
  <c r="W47" i="9"/>
  <c r="U46" i="9"/>
  <c r="W45" i="9"/>
  <c r="U44" i="9"/>
  <c r="W43" i="9"/>
  <c r="T42" i="9"/>
  <c r="U42" i="9"/>
  <c r="V42" i="9"/>
  <c r="W42" i="9"/>
  <c r="E38" i="9"/>
  <c r="O38" i="9" s="1"/>
  <c r="T38" i="9" s="1"/>
  <c r="E39" i="9"/>
  <c r="O39" i="9" s="1"/>
  <c r="T39" i="9" s="1"/>
  <c r="E41" i="9"/>
  <c r="O41" i="9" s="1"/>
  <c r="U41" i="9" s="1"/>
  <c r="E40" i="9"/>
  <c r="O40" i="9" s="1"/>
  <c r="U40" i="9" s="1"/>
  <c r="V41" i="9" l="1"/>
  <c r="N50" i="9"/>
  <c r="V40" i="9"/>
  <c r="N55" i="9"/>
  <c r="W39" i="9"/>
  <c r="N56" i="9"/>
  <c r="N45" i="9"/>
  <c r="N49" i="9"/>
  <c r="T40" i="9"/>
  <c r="N44" i="9"/>
  <c r="N52" i="9"/>
  <c r="T41" i="9"/>
  <c r="W41" i="9"/>
  <c r="U38" i="9"/>
  <c r="N53" i="9"/>
  <c r="W38" i="9"/>
  <c r="N48" i="9"/>
  <c r="V39" i="9"/>
  <c r="U39" i="9"/>
  <c r="W40" i="9"/>
  <c r="V38" i="9"/>
  <c r="N46" i="9"/>
  <c r="N54" i="9"/>
  <c r="N43" i="9"/>
  <c r="N47" i="9"/>
  <c r="N51" i="9"/>
  <c r="N42" i="9"/>
  <c r="E59" i="1"/>
  <c r="E56" i="1"/>
  <c r="E44" i="1"/>
  <c r="E49" i="1"/>
  <c r="E50" i="1"/>
  <c r="E24" i="1"/>
  <c r="E11" i="9"/>
  <c r="E10" i="9"/>
  <c r="N38" i="9" l="1"/>
  <c r="N39" i="9"/>
  <c r="N40" i="9"/>
  <c r="N41" i="9"/>
  <c r="E58" i="1"/>
  <c r="E46" i="1"/>
  <c r="E32" i="1"/>
  <c r="E23" i="1"/>
  <c r="E15" i="1"/>
  <c r="E8" i="1"/>
  <c r="L35" i="1"/>
  <c r="L61" i="1"/>
  <c r="L60" i="1"/>
  <c r="L57" i="1"/>
  <c r="L56" i="1"/>
  <c r="L54" i="1"/>
  <c r="M54" i="1" s="1"/>
  <c r="E53" i="7"/>
  <c r="E43" i="7"/>
  <c r="E33" i="7"/>
  <c r="E19" i="7"/>
  <c r="L25" i="7"/>
  <c r="L58" i="1" l="1"/>
  <c r="L59" i="1"/>
  <c r="L20" i="7"/>
  <c r="L33" i="4" l="1"/>
  <c r="M33" i="4" s="1"/>
  <c r="N13" i="9"/>
  <c r="L16" i="4"/>
  <c r="M16" i="4" s="1"/>
  <c r="L10" i="14"/>
  <c r="L22" i="14"/>
  <c r="L11" i="14"/>
  <c r="L44" i="7"/>
  <c r="L53" i="4"/>
  <c r="L56" i="4"/>
  <c r="L61" i="4"/>
  <c r="L21" i="4"/>
  <c r="L24" i="14"/>
  <c r="L25" i="14"/>
  <c r="L23" i="14"/>
  <c r="L34" i="1"/>
  <c r="L8" i="1"/>
  <c r="L64" i="7"/>
  <c r="L66" i="7"/>
  <c r="L35" i="7"/>
  <c r="L67" i="7"/>
  <c r="L68" i="7"/>
  <c r="L11" i="7"/>
  <c r="L14" i="14"/>
  <c r="L9" i="14"/>
  <c r="L19" i="14"/>
  <c r="L17" i="14"/>
  <c r="L15" i="14"/>
  <c r="L12" i="14"/>
  <c r="L16" i="14"/>
  <c r="L59" i="4"/>
  <c r="L8" i="14"/>
  <c r="L18" i="14"/>
  <c r="L27" i="14"/>
  <c r="L20" i="14"/>
  <c r="L13" i="14"/>
  <c r="L50" i="1"/>
  <c r="L54" i="4"/>
  <c r="L58" i="4"/>
  <c r="L44" i="4"/>
  <c r="L12" i="4"/>
  <c r="L43" i="7"/>
  <c r="L8" i="7"/>
  <c r="E61" i="7"/>
  <c r="L61" i="7" s="1"/>
  <c r="L63" i="7"/>
  <c r="L22" i="7"/>
  <c r="N11" i="9"/>
  <c r="N10" i="9"/>
  <c r="L45" i="4"/>
  <c r="L43" i="4"/>
  <c r="L36" i="4"/>
  <c r="E19" i="4"/>
  <c r="L19" i="4" s="1"/>
  <c r="E7" i="4"/>
  <c r="L7" i="4" s="1"/>
  <c r="L9" i="4"/>
  <c r="L25" i="1"/>
  <c r="L49" i="1"/>
  <c r="L17" i="6"/>
  <c r="L18" i="6"/>
  <c r="L19" i="6"/>
  <c r="L20" i="6"/>
  <c r="L21" i="6"/>
  <c r="E8" i="6"/>
  <c r="L7" i="1"/>
  <c r="N8" i="9"/>
  <c r="N12" i="9"/>
  <c r="N36" i="9"/>
  <c r="E51" i="4"/>
  <c r="L8" i="4"/>
  <c r="L17" i="1"/>
  <c r="L46" i="7"/>
  <c r="L45" i="7"/>
  <c r="L55" i="7"/>
  <c r="L54" i="7"/>
  <c r="E7" i="7"/>
  <c r="L7" i="7" s="1"/>
  <c r="L52" i="7"/>
  <c r="L24" i="7"/>
  <c r="L21" i="7"/>
  <c r="E7" i="14"/>
  <c r="L5" i="14"/>
  <c r="M5" i="14" s="1"/>
  <c r="L53" i="7"/>
  <c r="L36" i="7"/>
  <c r="L37" i="7"/>
  <c r="L26" i="7"/>
  <c r="L9" i="7"/>
  <c r="L12" i="7"/>
  <c r="L5" i="7"/>
  <c r="M5" i="7" s="1"/>
  <c r="N7" i="9"/>
  <c r="N15" i="9"/>
  <c r="L49" i="4"/>
  <c r="L41" i="4"/>
  <c r="M41" i="4" s="1"/>
  <c r="L26" i="1"/>
  <c r="L33" i="1"/>
  <c r="L44" i="1"/>
  <c r="L22" i="4"/>
  <c r="L23" i="4"/>
  <c r="L29" i="4"/>
  <c r="L26" i="4"/>
  <c r="L25" i="4"/>
  <c r="L24" i="4"/>
  <c r="L50" i="7"/>
  <c r="M50" i="7" s="1"/>
  <c r="L59" i="7"/>
  <c r="M59" i="7" s="1"/>
  <c r="L41" i="7"/>
  <c r="M41" i="7" s="1"/>
  <c r="L40" i="1"/>
  <c r="M40" i="1" s="1"/>
  <c r="L36" i="1"/>
  <c r="L30" i="1"/>
  <c r="M30" i="1" s="1"/>
  <c r="N16" i="9"/>
  <c r="L30" i="7"/>
  <c r="M30" i="7" s="1"/>
  <c r="L16" i="7"/>
  <c r="M16" i="7" s="1"/>
  <c r="M5" i="6"/>
  <c r="L5" i="4"/>
  <c r="M5" i="4" s="1"/>
  <c r="L5" i="1"/>
  <c r="M5" i="1" s="1"/>
  <c r="M21" i="1"/>
  <c r="L13" i="1"/>
  <c r="M13" i="1" s="1"/>
  <c r="N5" i="9"/>
  <c r="O5" i="9" s="1"/>
  <c r="L9" i="1"/>
  <c r="L37" i="4"/>
  <c r="L11" i="4"/>
  <c r="L16" i="1"/>
  <c r="N14" i="9"/>
  <c r="N9" i="9"/>
  <c r="L15" i="1" l="1"/>
  <c r="L23" i="1"/>
  <c r="L24" i="1"/>
  <c r="L32" i="1"/>
  <c r="L46" i="1"/>
  <c r="L34" i="7"/>
  <c r="L20" i="4"/>
  <c r="L52" i="4"/>
  <c r="L7" i="14"/>
  <c r="L21" i="14"/>
  <c r="L18" i="4"/>
  <c r="L51" i="4"/>
  <c r="L35" i="4"/>
  <c r="L10" i="4"/>
  <c r="L65" i="7"/>
  <c r="L32" i="7"/>
  <c r="L18" i="7"/>
  <c r="L33" i="7"/>
  <c r="L62" i="7"/>
  <c r="L23" i="7"/>
  <c r="L19" i="7"/>
</calcChain>
</file>

<file path=xl/sharedStrings.xml><?xml version="1.0" encoding="utf-8"?>
<sst xmlns="http://schemas.openxmlformats.org/spreadsheetml/2006/main" count="551" uniqueCount="194">
  <si>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</si>
  <si>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</si>
  <si>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</si>
  <si>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</si>
  <si>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MR2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</si>
  <si>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</si>
  <si>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</si>
  <si>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</si>
  <si>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</si>
  <si>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SUPER FJ</t>
    <phoneticPr fontId="1"/>
  </si>
  <si>
    <t>参加台数</t>
    <rPh sb="0" eb="2">
      <t>サンカ</t>
    </rPh>
    <rPh sb="2" eb="4">
      <t>ダイスウ</t>
    </rPh>
    <phoneticPr fontId="3"/>
  </si>
  <si>
    <t>対象</t>
    <rPh sb="0" eb="2">
      <t>タイショウ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</si>
  <si>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</si>
  <si>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</si>
  <si>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</si>
  <si>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</si>
  <si>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</si>
  <si>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</si>
  <si>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10位まで</t>
    <rPh sb="2" eb="3">
      <t>イ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</si>
  <si>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</si>
  <si>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</si>
  <si>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</si>
  <si>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</si>
  <si>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</si>
  <si>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</si>
  <si>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</si>
  <si>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</si>
  <si>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</si>
  <si>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</si>
  <si>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</si>
  <si>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</si>
  <si>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</si>
  <si>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シルビア・アルテッツァ</t>
    <phoneticPr fontId="1"/>
  </si>
  <si>
    <t>NA1600</t>
    <phoneticPr fontId="1"/>
  </si>
  <si>
    <t>AE86</t>
    <phoneticPr fontId="1"/>
  </si>
  <si>
    <t>AE111</t>
    <phoneticPr fontId="1"/>
  </si>
  <si>
    <t>ロードスターN1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</si>
  <si>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</si>
  <si>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</si>
  <si>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</si>
  <si>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</si>
  <si>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</si>
  <si>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シルビア・アルテッツァ,MR2,NA1600,AE86,AE1111　シリーズポイント表</t>
    <phoneticPr fontId="1"/>
  </si>
  <si>
    <t>シリーズ賞金制限</t>
  </si>
  <si>
    <t>シリーズ賞金制限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</si>
  <si>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</si>
  <si>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</si>
  <si>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</si>
  <si>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</si>
  <si>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</si>
  <si>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</si>
  <si>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FCR①</t>
    <phoneticPr fontId="1"/>
  </si>
  <si>
    <t>FCR②</t>
    <phoneticPr fontId="1"/>
  </si>
  <si>
    <t>FCR⑥</t>
    <phoneticPr fontId="1"/>
  </si>
  <si>
    <t>FCR③</t>
    <phoneticPr fontId="1"/>
  </si>
  <si>
    <t>FCR①</t>
    <phoneticPr fontId="1"/>
  </si>
  <si>
    <t>FCR⑤</t>
    <phoneticPr fontId="1"/>
  </si>
  <si>
    <t>FCR②</t>
    <phoneticPr fontId="1"/>
  </si>
  <si>
    <t>ロードスターカップ 1.6,1.8,2.0オープン,1.5オープン,2.0チャレンジ,1.5チャレンジ　シリーズポイント表</t>
    <phoneticPr fontId="1"/>
  </si>
  <si>
    <t>SUPER FJ　FCRシリーズポイント表</t>
    <phoneticPr fontId="1"/>
  </si>
  <si>
    <t>JAF地方選手権　暫定ポイント表（JAFによる集計結果が正式）</t>
    <rPh sb="3" eb="5">
      <t>チホウ</t>
    </rPh>
    <rPh sb="5" eb="8">
      <t>センシュケン</t>
    </rPh>
    <rPh sb="9" eb="11">
      <t>ザンテイ</t>
    </rPh>
    <rPh sb="15" eb="16">
      <t>ヒョウ</t>
    </rPh>
    <rPh sb="23" eb="25">
      <t>シュウケイ</t>
    </rPh>
    <rPh sb="25" eb="27">
      <t>ケッカ</t>
    </rPh>
    <rPh sb="28" eb="30">
      <t>セイシキ</t>
    </rPh>
    <phoneticPr fontId="1"/>
  </si>
  <si>
    <t>FCR②</t>
    <phoneticPr fontId="1"/>
  </si>
  <si>
    <t>FCR③</t>
    <phoneticPr fontId="1"/>
  </si>
  <si>
    <t>FCR⑤</t>
    <phoneticPr fontId="1"/>
  </si>
  <si>
    <t>FCR⑥</t>
    <phoneticPr fontId="1"/>
  </si>
  <si>
    <t>FCR②</t>
    <phoneticPr fontId="1"/>
  </si>
  <si>
    <t>FCR③</t>
    <phoneticPr fontId="1"/>
  </si>
  <si>
    <t>FCR⑦</t>
    <phoneticPr fontId="1"/>
  </si>
  <si>
    <t>N1000,N1400,N1500,デミオレース,Audi A1　シリーズポイント表</t>
    <phoneticPr fontId="1"/>
  </si>
  <si>
    <t>FCR④</t>
    <phoneticPr fontId="1"/>
  </si>
  <si>
    <t>FCR⑤</t>
    <phoneticPr fontId="1"/>
  </si>
  <si>
    <t>FCR④</t>
    <phoneticPr fontId="1"/>
  </si>
  <si>
    <t>FCR⑦ 1レース</t>
    <phoneticPr fontId="1"/>
  </si>
  <si>
    <t>FCR⑦ 2レース</t>
    <phoneticPr fontId="1"/>
  </si>
  <si>
    <t>FCR④ 1レース</t>
    <phoneticPr fontId="1"/>
  </si>
  <si>
    <t>FCR④ 2レース</t>
    <phoneticPr fontId="1"/>
  </si>
  <si>
    <t>86＆BRZ　シリーズポイント表</t>
    <phoneticPr fontId="1"/>
  </si>
  <si>
    <t>村松　日向子</t>
    <rPh sb="0" eb="2">
      <t>ムラマツ</t>
    </rPh>
    <rPh sb="3" eb="5">
      <t>ヒナタ</t>
    </rPh>
    <rPh sb="5" eb="6">
      <t>コ</t>
    </rPh>
    <phoneticPr fontId="1"/>
  </si>
  <si>
    <t>中谷　要太</t>
    <rPh sb="0" eb="2">
      <t>ナカタニ</t>
    </rPh>
    <rPh sb="3" eb="4">
      <t>ヨウ</t>
    </rPh>
    <rPh sb="4" eb="5">
      <t>タ</t>
    </rPh>
    <phoneticPr fontId="1"/>
  </si>
  <si>
    <t>大山　雅樹</t>
    <rPh sb="0" eb="2">
      <t>オオヤマ</t>
    </rPh>
    <rPh sb="3" eb="5">
      <t>マサキ</t>
    </rPh>
    <phoneticPr fontId="1"/>
  </si>
  <si>
    <t>谷田　伸行</t>
    <rPh sb="0" eb="2">
      <t>タニダ</t>
    </rPh>
    <rPh sb="3" eb="5">
      <t>ノブユキ</t>
    </rPh>
    <phoneticPr fontId="1"/>
  </si>
  <si>
    <t>秋元　優範</t>
    <rPh sb="0" eb="2">
      <t>アキモト</t>
    </rPh>
    <rPh sb="3" eb="4">
      <t>ユウ</t>
    </rPh>
    <rPh sb="4" eb="5">
      <t>ハン</t>
    </rPh>
    <phoneticPr fontId="1"/>
  </si>
  <si>
    <t>山口　崇</t>
    <rPh sb="0" eb="2">
      <t>ヤマグチ</t>
    </rPh>
    <rPh sb="3" eb="4">
      <t>タカシ</t>
    </rPh>
    <phoneticPr fontId="1"/>
  </si>
  <si>
    <t>大沢　雄哉</t>
    <rPh sb="0" eb="2">
      <t>オオサワ</t>
    </rPh>
    <rPh sb="3" eb="4">
      <t>ユウ</t>
    </rPh>
    <rPh sb="4" eb="5">
      <t>ヤ</t>
    </rPh>
    <phoneticPr fontId="1"/>
  </si>
  <si>
    <t>船木　周一</t>
    <rPh sb="0" eb="2">
      <t>フナキ</t>
    </rPh>
    <rPh sb="3" eb="5">
      <t>シュウイチ</t>
    </rPh>
    <phoneticPr fontId="1"/>
  </si>
  <si>
    <t>白井　利明</t>
    <rPh sb="0" eb="2">
      <t>シライ</t>
    </rPh>
    <rPh sb="3" eb="5">
      <t>トシアキ</t>
    </rPh>
    <phoneticPr fontId="1"/>
  </si>
  <si>
    <t>池田　真一郎</t>
    <rPh sb="0" eb="2">
      <t>イケダ</t>
    </rPh>
    <rPh sb="3" eb="6">
      <t>シンイチロウ</t>
    </rPh>
    <phoneticPr fontId="1"/>
  </si>
  <si>
    <t>大野　俊哉</t>
    <rPh sb="0" eb="2">
      <t>オオノ</t>
    </rPh>
    <rPh sb="3" eb="5">
      <t>トシヤ</t>
    </rPh>
    <phoneticPr fontId="1"/>
  </si>
  <si>
    <t>芝田　敦史</t>
    <rPh sb="0" eb="2">
      <t>シバタ</t>
    </rPh>
    <rPh sb="3" eb="5">
      <t>アツシ</t>
    </rPh>
    <phoneticPr fontId="1"/>
  </si>
  <si>
    <t>雨宮　恵司</t>
    <rPh sb="0" eb="2">
      <t>アメミヤ</t>
    </rPh>
    <rPh sb="3" eb="5">
      <t>ケイジ</t>
    </rPh>
    <phoneticPr fontId="1"/>
  </si>
  <si>
    <t>野村　大樹</t>
    <rPh sb="0" eb="2">
      <t>ノムラ</t>
    </rPh>
    <rPh sb="3" eb="5">
      <t>ダイキ</t>
    </rPh>
    <phoneticPr fontId="1"/>
  </si>
  <si>
    <t>木下　藍斗</t>
    <rPh sb="0" eb="2">
      <t>キノシタ</t>
    </rPh>
    <rPh sb="3" eb="4">
      <t>アイ</t>
    </rPh>
    <rPh sb="4" eb="5">
      <t>ト</t>
    </rPh>
    <phoneticPr fontId="1"/>
  </si>
  <si>
    <t>小村方　喜章</t>
    <phoneticPr fontId="1"/>
  </si>
  <si>
    <t>辻本　均</t>
    <phoneticPr fontId="1"/>
  </si>
  <si>
    <t>野木　強</t>
    <phoneticPr fontId="1"/>
  </si>
  <si>
    <t>澤田　薫</t>
    <phoneticPr fontId="1"/>
  </si>
  <si>
    <t>松波　太郎</t>
    <phoneticPr fontId="1"/>
  </si>
  <si>
    <t>山口　幸治</t>
    <phoneticPr fontId="1"/>
  </si>
  <si>
    <t>長岡　哲也</t>
    <phoneticPr fontId="1"/>
  </si>
  <si>
    <t>茂木　文明</t>
    <phoneticPr fontId="1"/>
  </si>
  <si>
    <t>菊池　聡</t>
    <phoneticPr fontId="1"/>
  </si>
  <si>
    <t>松尾　康博</t>
    <phoneticPr fontId="1"/>
  </si>
  <si>
    <t>原嶋　昭弘</t>
    <phoneticPr fontId="1"/>
  </si>
  <si>
    <t>五賀　貴男</t>
    <phoneticPr fontId="1"/>
  </si>
  <si>
    <t>山崎　善健</t>
    <phoneticPr fontId="1"/>
  </si>
  <si>
    <t>赤石沢　清人</t>
    <phoneticPr fontId="1"/>
  </si>
  <si>
    <t>武村　和希</t>
    <phoneticPr fontId="1"/>
  </si>
  <si>
    <t>いむら　せいじ</t>
    <phoneticPr fontId="1"/>
  </si>
  <si>
    <t>近藤　善嗣</t>
    <phoneticPr fontId="1"/>
  </si>
  <si>
    <t>眞田　拓海</t>
    <phoneticPr fontId="1"/>
  </si>
  <si>
    <t>下垣　和也</t>
    <phoneticPr fontId="1"/>
  </si>
  <si>
    <t>瀧井　厚志</t>
    <phoneticPr fontId="1"/>
  </si>
  <si>
    <t>遠藤　浩二</t>
    <phoneticPr fontId="1"/>
  </si>
  <si>
    <t>見崎　清志</t>
    <phoneticPr fontId="1"/>
  </si>
  <si>
    <t>山本　龍</t>
    <phoneticPr fontId="1"/>
  </si>
  <si>
    <t>星七　麻衣</t>
    <phoneticPr fontId="1"/>
  </si>
  <si>
    <t>小村方　喜章</t>
    <phoneticPr fontId="1"/>
  </si>
  <si>
    <t>木下　藍斗</t>
    <phoneticPr fontId="1"/>
  </si>
  <si>
    <t>山田　健</t>
    <phoneticPr fontId="1"/>
  </si>
  <si>
    <t>土山　哲史</t>
    <phoneticPr fontId="1"/>
  </si>
  <si>
    <t>平田　雅士</t>
    <phoneticPr fontId="1"/>
  </si>
  <si>
    <t>桂　涼</t>
    <phoneticPr fontId="1"/>
  </si>
  <si>
    <t>髙橋　裕史</t>
    <phoneticPr fontId="1"/>
  </si>
  <si>
    <t>福田　憲司</t>
    <phoneticPr fontId="1"/>
  </si>
  <si>
    <t>立河　元基</t>
    <phoneticPr fontId="1"/>
  </si>
  <si>
    <t>垣生　彬</t>
    <phoneticPr fontId="1"/>
  </si>
  <si>
    <t>高橋　ノボル</t>
    <phoneticPr fontId="1"/>
  </si>
  <si>
    <t>水谷　明彦</t>
    <phoneticPr fontId="1"/>
  </si>
  <si>
    <t>大竹　直</t>
    <phoneticPr fontId="1"/>
  </si>
  <si>
    <t>斎藤　和実</t>
    <phoneticPr fontId="1"/>
  </si>
  <si>
    <t>イシカワ　ヨシオ</t>
    <phoneticPr fontId="1"/>
  </si>
  <si>
    <t>柄沢　聡太郎</t>
    <phoneticPr fontId="1"/>
  </si>
  <si>
    <t>斉藤　浩徳</t>
    <phoneticPr fontId="1"/>
  </si>
  <si>
    <t>内野　徳昭</t>
    <phoneticPr fontId="1"/>
  </si>
  <si>
    <t>あおき　みのる</t>
    <phoneticPr fontId="1"/>
  </si>
  <si>
    <t>橋本　泰一</t>
    <phoneticPr fontId="1"/>
  </si>
  <si>
    <t>荒川　美恵子</t>
    <phoneticPr fontId="1"/>
  </si>
  <si>
    <t>風間　俊雄</t>
    <phoneticPr fontId="1"/>
  </si>
  <si>
    <t>イノウエ　ケイイチ</t>
    <phoneticPr fontId="1"/>
  </si>
  <si>
    <t>山田　遼</t>
    <phoneticPr fontId="1"/>
  </si>
  <si>
    <t>福岡　宝昌</t>
    <phoneticPr fontId="1"/>
  </si>
  <si>
    <t>村松　日向子</t>
    <phoneticPr fontId="1"/>
  </si>
  <si>
    <t>小泉　亜衣</t>
    <phoneticPr fontId="1"/>
  </si>
  <si>
    <t>荻原　友美</t>
    <phoneticPr fontId="1"/>
  </si>
  <si>
    <t>竹田　幸一郎</t>
    <phoneticPr fontId="1"/>
  </si>
  <si>
    <t>山内　正義</t>
    <phoneticPr fontId="1"/>
  </si>
  <si>
    <t>池島　実紅</t>
    <phoneticPr fontId="1"/>
  </si>
  <si>
    <t>大矢　明夫</t>
    <phoneticPr fontId="1"/>
  </si>
  <si>
    <t>藤吉　健一</t>
    <phoneticPr fontId="1"/>
  </si>
  <si>
    <t>高橋　裕史</t>
    <phoneticPr fontId="1"/>
  </si>
  <si>
    <t>大石　重之</t>
    <rPh sb="0" eb="2">
      <t>オオイシ</t>
    </rPh>
    <rPh sb="3" eb="5">
      <t>シゲユキ</t>
    </rPh>
    <phoneticPr fontId="1"/>
  </si>
  <si>
    <t>松下　浩平</t>
    <rPh sb="0" eb="2">
      <t>マツシタ</t>
    </rPh>
    <rPh sb="3" eb="5">
      <t>コウヘイ</t>
    </rPh>
    <phoneticPr fontId="1"/>
  </si>
  <si>
    <t>西山　隆</t>
    <rPh sb="0" eb="2">
      <t>ニシヤマ</t>
    </rPh>
    <rPh sb="3" eb="4">
      <t>タカシ</t>
    </rPh>
    <phoneticPr fontId="1"/>
  </si>
  <si>
    <t>高橋　功典</t>
    <rPh sb="0" eb="2">
      <t>タカハシ</t>
    </rPh>
    <rPh sb="3" eb="4">
      <t>コウ</t>
    </rPh>
    <rPh sb="4" eb="5">
      <t>ノリ</t>
    </rPh>
    <phoneticPr fontId="1"/>
  </si>
  <si>
    <t>神谷　誠</t>
    <rPh sb="0" eb="2">
      <t>カミヤ</t>
    </rPh>
    <rPh sb="3" eb="4">
      <t>マコト</t>
    </rPh>
    <phoneticPr fontId="1"/>
  </si>
  <si>
    <t>藤澤　卓也</t>
    <rPh sb="0" eb="2">
      <t>フジサワ</t>
    </rPh>
    <rPh sb="3" eb="5">
      <t>タクヤ</t>
    </rPh>
    <phoneticPr fontId="1"/>
  </si>
  <si>
    <t>窪田　範明</t>
    <phoneticPr fontId="1"/>
  </si>
  <si>
    <t>塩岡　雅敏</t>
    <phoneticPr fontId="1"/>
  </si>
  <si>
    <t>中村　徹</t>
    <phoneticPr fontId="1"/>
  </si>
  <si>
    <t>山崎　浩明</t>
    <phoneticPr fontId="1"/>
  </si>
  <si>
    <t>村上　博幸</t>
    <phoneticPr fontId="1"/>
  </si>
  <si>
    <t>羽場　智哉</t>
    <rPh sb="0" eb="1">
      <t>ハネ</t>
    </rPh>
    <rPh sb="1" eb="2">
      <t>バ</t>
    </rPh>
    <rPh sb="3" eb="5">
      <t>トモヤ</t>
    </rPh>
    <phoneticPr fontId="1"/>
  </si>
  <si>
    <t>落合　立成</t>
    <phoneticPr fontId="1"/>
  </si>
  <si>
    <t>渡辺　ひろし</t>
    <phoneticPr fontId="1"/>
  </si>
  <si>
    <t>石崎　かずし</t>
    <phoneticPr fontId="1"/>
  </si>
  <si>
    <t>伊藤　鷹志</t>
    <phoneticPr fontId="1"/>
  </si>
  <si>
    <t>小西　岬</t>
    <phoneticPr fontId="1"/>
  </si>
  <si>
    <t>翁長　実希</t>
    <phoneticPr fontId="1"/>
  </si>
  <si>
    <t>山田　大輔</t>
    <phoneticPr fontId="1"/>
  </si>
  <si>
    <t>松山　雄大</t>
    <phoneticPr fontId="1"/>
  </si>
  <si>
    <t>勝間田　邦彦</t>
    <phoneticPr fontId="1"/>
  </si>
  <si>
    <t>緒方　克明</t>
    <phoneticPr fontId="1"/>
  </si>
  <si>
    <t>水野　寿通</t>
    <phoneticPr fontId="1"/>
  </si>
  <si>
    <t>山田　健介</t>
    <phoneticPr fontId="1"/>
  </si>
  <si>
    <t>松本　康平</t>
    <phoneticPr fontId="1"/>
  </si>
  <si>
    <t>並木　俊貴</t>
    <phoneticPr fontId="1"/>
  </si>
  <si>
    <t>竹谷　和浩</t>
    <phoneticPr fontId="1"/>
  </si>
  <si>
    <t>佐藤　元春</t>
    <phoneticPr fontId="1"/>
  </si>
  <si>
    <t>柿沼　一峰</t>
    <phoneticPr fontId="1"/>
  </si>
  <si>
    <t>下野　璃央</t>
    <phoneticPr fontId="1"/>
  </si>
  <si>
    <t>下野　璃央</t>
    <phoneticPr fontId="1"/>
  </si>
  <si>
    <t>髙橋　三徳</t>
    <phoneticPr fontId="1"/>
  </si>
  <si>
    <t>内田　恒雄</t>
    <rPh sb="0" eb="2">
      <t>ウチダ</t>
    </rPh>
    <rPh sb="3" eb="5">
      <t>ツネオ</t>
    </rPh>
    <phoneticPr fontId="1"/>
  </si>
  <si>
    <t>川原　悠生</t>
    <rPh sb="0" eb="2">
      <t>カワハラ</t>
    </rPh>
    <rPh sb="3" eb="4">
      <t>ユウ</t>
    </rPh>
    <rPh sb="4" eb="5">
      <t>セイ</t>
    </rPh>
    <phoneticPr fontId="1"/>
  </si>
  <si>
    <t>志村　忍</t>
    <rPh sb="0" eb="2">
      <t>シムラ</t>
    </rPh>
    <rPh sb="3" eb="4">
      <t>シノブ</t>
    </rPh>
    <phoneticPr fontId="1"/>
  </si>
  <si>
    <t>AKI HATANO</t>
    <phoneticPr fontId="1"/>
  </si>
  <si>
    <t>市瀬　寛之</t>
    <phoneticPr fontId="1"/>
  </si>
  <si>
    <t>大久保　兼一</t>
    <phoneticPr fontId="1"/>
  </si>
  <si>
    <t>松山　雄大</t>
    <phoneticPr fontId="1"/>
  </si>
  <si>
    <t>赤堀　康裕</t>
    <phoneticPr fontId="1"/>
  </si>
  <si>
    <t>西山　隆</t>
    <phoneticPr fontId="1"/>
  </si>
  <si>
    <t>藤井 優紀</t>
    <phoneticPr fontId="1"/>
  </si>
  <si>
    <t>鈴木 俊介</t>
    <phoneticPr fontId="1"/>
  </si>
  <si>
    <t>松川　智泰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</si>
</sst>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180" fontId="4" fillId="3" borderId="0" xfId="0" applyNumberFormat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5" xfId="1" quotePrefix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</cellXfs>
  <cellStyles count="4">
    <cellStyle name="標準" xfId="0" builtinId="0"/>
    <cellStyle name="標準 11" xfId="2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zoomScale="85" zoomScaleNormal="85" workbookViewId="0">
      <selection activeCell="D31" sqref="D31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7.125" style="8" customWidth="1"/>
    <col min="6" max="6" width="5.625" style="8" customWidth="1"/>
    <col min="7" max="7" width="7.125" style="8" customWidth="1"/>
    <col min="8" max="8" width="5.625" style="8" customWidth="1"/>
    <col min="9" max="9" width="7.125" style="8" customWidth="1"/>
    <col min="10" max="10" width="5.625" style="8" customWidth="1"/>
    <col min="11" max="11" width="7.125" style="8" customWidth="1"/>
    <col min="12" max="12" width="5.625" style="8" customWidth="1"/>
    <col min="13" max="13" width="7.125" style="8" customWidth="1"/>
    <col min="14" max="14" width="10" style="8" customWidth="1"/>
    <col min="15" max="16" width="11.625" style="8" customWidth="1"/>
    <col min="17" max="16384" width="9" style="8"/>
  </cols>
  <sheetData>
    <row r="1" spans="1:16" ht="22.5" customHeight="1" x14ac:dyDescent="0.15">
      <c r="A1" s="9" t="s">
        <v>59</v>
      </c>
    </row>
    <row r="3" spans="1:16" x14ac:dyDescent="0.15">
      <c r="A3" s="56" t="s">
        <v>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</row>
    <row r="4" spans="1:16" ht="15" customHeight="1" x14ac:dyDescent="0.15">
      <c r="A4" s="59" t="s">
        <v>8</v>
      </c>
      <c r="B4" s="60" t="s">
        <v>0</v>
      </c>
      <c r="C4" s="59" t="s">
        <v>3</v>
      </c>
      <c r="D4" s="60" t="s">
        <v>51</v>
      </c>
      <c r="E4" s="60"/>
      <c r="F4" s="60" t="s">
        <v>52</v>
      </c>
      <c r="G4" s="60"/>
      <c r="H4" s="60" t="s">
        <v>74</v>
      </c>
      <c r="I4" s="60"/>
      <c r="J4" s="60" t="s">
        <v>75</v>
      </c>
      <c r="K4" s="60"/>
      <c r="L4" s="60" t="s">
        <v>53</v>
      </c>
      <c r="M4" s="60"/>
      <c r="N4" s="10" t="s">
        <v>28</v>
      </c>
      <c r="O4" s="32" t="s">
        <v>44</v>
      </c>
      <c r="P4" s="40"/>
    </row>
    <row r="5" spans="1:16" x14ac:dyDescent="0.15">
      <c r="A5" s="59"/>
      <c r="B5" s="60"/>
      <c r="C5" s="60"/>
      <c r="D5" s="61">
        <v>5</v>
      </c>
      <c r="E5" s="61"/>
      <c r="F5" s="61">
        <v>5</v>
      </c>
      <c r="G5" s="61"/>
      <c r="H5" s="61">
        <v>5</v>
      </c>
      <c r="I5" s="61"/>
      <c r="J5" s="61">
        <v>5</v>
      </c>
      <c r="K5" s="61"/>
      <c r="L5" s="61">
        <v>7</v>
      </c>
      <c r="M5" s="61"/>
      <c r="N5" s="11">
        <f>ROUNDDOWN(AVERAGE(D5:M5),0)</f>
        <v>5</v>
      </c>
      <c r="O5" s="33">
        <f>IF(N5&lt;2,0,IF(N5&lt;4,1,IF(N5&lt;6,2,IF(N5&lt;8,3,IF(N5&lt;10,4,IF(N5&lt;12,5,6))))))</f>
        <v>2</v>
      </c>
      <c r="P5" s="41"/>
    </row>
    <row r="6" spans="1:16" x14ac:dyDescent="0.15">
      <c r="A6" s="59"/>
      <c r="B6" s="60"/>
      <c r="C6" s="60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12" t="s">
        <v>1</v>
      </c>
      <c r="M6" s="13" t="s">
        <v>2</v>
      </c>
      <c r="N6" s="34" t="s">
        <v>29</v>
      </c>
    </row>
    <row r="7" spans="1:16" x14ac:dyDescent="0.15">
      <c r="A7" s="24">
        <v>1</v>
      </c>
      <c r="B7" s="23" t="s">
        <v>117</v>
      </c>
      <c r="C7" s="23">
        <v>30</v>
      </c>
      <c r="D7" s="21"/>
      <c r="E7" s="22"/>
      <c r="F7" s="21">
        <v>2</v>
      </c>
      <c r="G7" s="22">
        <f>VLOOKUP(F7,$L$19:$M$28,2,FALSE)</f>
        <v>15</v>
      </c>
      <c r="H7" s="21">
        <v>1</v>
      </c>
      <c r="I7" s="22">
        <f>VLOOKUP(H7,$L$19:$M$28,2,FALSE)</f>
        <v>20</v>
      </c>
      <c r="J7" s="21">
        <v>1</v>
      </c>
      <c r="K7" s="22">
        <f>VLOOKUP(J7,$L$19:$M$28,2,FALSE)</f>
        <v>20</v>
      </c>
      <c r="L7" s="21">
        <v>2</v>
      </c>
      <c r="M7" s="22">
        <f>VLOOKUP(L7,$L$19:$M$28,2,FALSE)</f>
        <v>15</v>
      </c>
      <c r="N7" s="23">
        <f>SUM(E7,G7,I7,K7,M7)</f>
        <v>70</v>
      </c>
    </row>
    <row r="8" spans="1:16" x14ac:dyDescent="0.15">
      <c r="A8" s="24">
        <v>2</v>
      </c>
      <c r="B8" s="23" t="s">
        <v>116</v>
      </c>
      <c r="C8" s="23">
        <v>36</v>
      </c>
      <c r="D8" s="21"/>
      <c r="E8" s="22"/>
      <c r="F8" s="21">
        <v>1</v>
      </c>
      <c r="G8" s="22">
        <f>VLOOKUP(F8,$L$19:$M$28,2,FALSE)</f>
        <v>20</v>
      </c>
      <c r="H8" s="21">
        <v>2</v>
      </c>
      <c r="I8" s="22">
        <f>VLOOKUP(H8,$L$19:$M$28,2,FALSE)</f>
        <v>15</v>
      </c>
      <c r="J8" s="21">
        <v>2</v>
      </c>
      <c r="K8" s="22">
        <f>VLOOKUP(J8,$L$19:$M$28,2,FALSE)</f>
        <v>15</v>
      </c>
      <c r="L8" s="21">
        <v>3</v>
      </c>
      <c r="M8" s="22">
        <f>VLOOKUP(L8,$L$19:$M$28,2,FALSE)</f>
        <v>12</v>
      </c>
      <c r="N8" s="23">
        <f>SUM(E8,G8,I8,K8,M8)</f>
        <v>62</v>
      </c>
    </row>
    <row r="9" spans="1:16" x14ac:dyDescent="0.15">
      <c r="A9" s="24">
        <v>3</v>
      </c>
      <c r="B9" s="23" t="s">
        <v>179</v>
      </c>
      <c r="C9" s="23">
        <v>34</v>
      </c>
      <c r="D9" s="21"/>
      <c r="E9" s="22"/>
      <c r="F9" s="21"/>
      <c r="G9" s="22"/>
      <c r="H9" s="21"/>
      <c r="I9" s="22"/>
      <c r="J9" s="21"/>
      <c r="K9" s="22"/>
      <c r="L9" s="21">
        <v>1</v>
      </c>
      <c r="M9" s="22">
        <f>VLOOKUP(L9,$L$19:$M$28,2,FALSE)</f>
        <v>20</v>
      </c>
      <c r="N9" s="23">
        <f>SUM(E9,G9,I9,K9,M9)</f>
        <v>20</v>
      </c>
    </row>
    <row r="10" spans="1:16" x14ac:dyDescent="0.15">
      <c r="A10" s="24">
        <v>4</v>
      </c>
      <c r="B10" s="23" t="s">
        <v>77</v>
      </c>
      <c r="C10" s="23">
        <v>58</v>
      </c>
      <c r="D10" s="21">
        <v>1</v>
      </c>
      <c r="E10" s="22">
        <f>VLOOKUP(D10,$L$19:$M$28,2,FALSE)</f>
        <v>20</v>
      </c>
      <c r="F10" s="21"/>
      <c r="G10" s="22"/>
      <c r="H10" s="21"/>
      <c r="I10" s="22"/>
      <c r="J10" s="21"/>
      <c r="K10" s="22"/>
      <c r="L10" s="21"/>
      <c r="M10" s="22"/>
      <c r="N10" s="23">
        <f t="shared" ref="N10" si="0">SUM(E10,G10,I10,K10,M10)</f>
        <v>20</v>
      </c>
    </row>
    <row r="11" spans="1:16" x14ac:dyDescent="0.15">
      <c r="A11" s="24">
        <v>5</v>
      </c>
      <c r="B11" s="23" t="s">
        <v>78</v>
      </c>
      <c r="C11" s="23">
        <v>7</v>
      </c>
      <c r="D11" s="21">
        <v>2</v>
      </c>
      <c r="E11" s="22">
        <f>VLOOKUP(D11,$L$19:$M$28,2,FALSE)</f>
        <v>15</v>
      </c>
      <c r="F11" s="21"/>
      <c r="G11" s="22"/>
      <c r="H11" s="21"/>
      <c r="I11" s="22"/>
      <c r="J11" s="21"/>
      <c r="K11" s="22"/>
      <c r="L11" s="21"/>
      <c r="M11" s="22"/>
      <c r="N11" s="23">
        <f>SUM(E11,G11,I11,K11,M11)</f>
        <v>15</v>
      </c>
    </row>
    <row r="12" spans="1:16" x14ac:dyDescent="0.15">
      <c r="A12" s="24">
        <v>6</v>
      </c>
      <c r="B12" s="23"/>
      <c r="C12" s="23"/>
      <c r="D12" s="21"/>
      <c r="E12" s="22"/>
      <c r="F12" s="21"/>
      <c r="G12" s="22"/>
      <c r="H12" s="21"/>
      <c r="I12" s="22"/>
      <c r="J12" s="15"/>
      <c r="K12" s="22"/>
      <c r="L12" s="15"/>
      <c r="M12" s="22"/>
      <c r="N12" s="7">
        <f t="shared" ref="N12:N16" si="1">SUM(E12,G12,I12,K12,M12)</f>
        <v>0</v>
      </c>
    </row>
    <row r="13" spans="1:16" x14ac:dyDescent="0.15">
      <c r="A13" s="24">
        <v>7</v>
      </c>
      <c r="B13" s="23"/>
      <c r="C13" s="7"/>
      <c r="D13" s="15"/>
      <c r="E13" s="16"/>
      <c r="F13" s="15"/>
      <c r="G13" s="16"/>
      <c r="H13" s="15"/>
      <c r="I13" s="22"/>
      <c r="J13" s="15"/>
      <c r="K13" s="22"/>
      <c r="L13" s="15"/>
      <c r="M13" s="22"/>
      <c r="N13" s="7">
        <f t="shared" si="1"/>
        <v>0</v>
      </c>
    </row>
    <row r="14" spans="1:16" x14ac:dyDescent="0.15">
      <c r="A14" s="24">
        <v>8</v>
      </c>
      <c r="B14" s="23"/>
      <c r="C14" s="23"/>
      <c r="D14" s="21"/>
      <c r="E14" s="22"/>
      <c r="F14" s="21"/>
      <c r="G14" s="46"/>
      <c r="H14" s="21"/>
      <c r="I14" s="22"/>
      <c r="J14" s="15"/>
      <c r="K14" s="46"/>
      <c r="L14" s="15"/>
      <c r="M14" s="16"/>
      <c r="N14" s="7">
        <f t="shared" si="1"/>
        <v>0</v>
      </c>
    </row>
    <row r="15" spans="1:16" x14ac:dyDescent="0.15">
      <c r="A15" s="24">
        <v>9</v>
      </c>
      <c r="B15" s="23"/>
      <c r="C15" s="7"/>
      <c r="D15" s="15"/>
      <c r="E15" s="16"/>
      <c r="F15" s="15"/>
      <c r="G15" s="16"/>
      <c r="H15" s="15"/>
      <c r="I15" s="22"/>
      <c r="J15" s="15"/>
      <c r="K15" s="22"/>
      <c r="L15" s="15"/>
      <c r="M15" s="22"/>
      <c r="N15" s="7">
        <f t="shared" si="1"/>
        <v>0</v>
      </c>
    </row>
    <row r="16" spans="1:16" x14ac:dyDescent="0.15">
      <c r="A16" s="24">
        <v>10</v>
      </c>
      <c r="B16" s="23"/>
      <c r="C16" s="23"/>
      <c r="D16" s="21"/>
      <c r="E16" s="22"/>
      <c r="F16" s="21"/>
      <c r="G16" s="22"/>
      <c r="H16" s="21"/>
      <c r="I16" s="22"/>
      <c r="J16" s="15"/>
      <c r="K16" s="22"/>
      <c r="L16" s="15"/>
      <c r="M16" s="22"/>
      <c r="N16" s="7">
        <f t="shared" si="1"/>
        <v>0</v>
      </c>
    </row>
    <row r="18" spans="1:13" x14ac:dyDescent="0.15">
      <c r="L18" s="8" t="s">
        <v>27</v>
      </c>
    </row>
    <row r="19" spans="1:13" x14ac:dyDescent="0.15">
      <c r="L19" s="30">
        <v>1</v>
      </c>
      <c r="M19" s="29">
        <v>20</v>
      </c>
    </row>
    <row r="20" spans="1:13" ht="15" customHeight="1" x14ac:dyDescent="0.15">
      <c r="L20" s="30">
        <v>2</v>
      </c>
      <c r="M20" s="29">
        <v>15</v>
      </c>
    </row>
    <row r="21" spans="1:13" ht="15" customHeight="1" x14ac:dyDescent="0.15">
      <c r="L21" s="30">
        <v>3</v>
      </c>
      <c r="M21" s="29">
        <v>12</v>
      </c>
    </row>
    <row r="22" spans="1:13" x14ac:dyDescent="0.15">
      <c r="L22" s="30">
        <v>4</v>
      </c>
      <c r="M22" s="29">
        <v>10</v>
      </c>
    </row>
    <row r="23" spans="1:13" x14ac:dyDescent="0.15">
      <c r="L23" s="30">
        <v>5</v>
      </c>
      <c r="M23" s="29">
        <v>8</v>
      </c>
    </row>
    <row r="24" spans="1:13" x14ac:dyDescent="0.15">
      <c r="L24" s="30">
        <v>6</v>
      </c>
      <c r="M24" s="29">
        <v>6</v>
      </c>
    </row>
    <row r="25" spans="1:13" x14ac:dyDescent="0.15">
      <c r="L25" s="30">
        <v>7</v>
      </c>
      <c r="M25" s="29">
        <v>4</v>
      </c>
    </row>
    <row r="26" spans="1:13" x14ac:dyDescent="0.15">
      <c r="L26" s="30">
        <v>8</v>
      </c>
      <c r="M26" s="29">
        <v>3</v>
      </c>
    </row>
    <row r="27" spans="1:13" x14ac:dyDescent="0.15">
      <c r="L27" s="30">
        <v>9</v>
      </c>
      <c r="M27" s="29">
        <v>2</v>
      </c>
    </row>
    <row r="28" spans="1:13" x14ac:dyDescent="0.15">
      <c r="L28" s="30">
        <v>10</v>
      </c>
      <c r="M28" s="29">
        <v>1</v>
      </c>
    </row>
    <row r="32" spans="1:13" x14ac:dyDescent="0.15">
      <c r="A32" s="8" t="s">
        <v>60</v>
      </c>
    </row>
    <row r="34" spans="1:23" ht="15" customHeight="1" x14ac:dyDescent="0.15">
      <c r="A34" s="56" t="s">
        <v>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8"/>
    </row>
    <row r="35" spans="1:23" ht="15" customHeight="1" x14ac:dyDescent="0.15">
      <c r="A35" s="59" t="s">
        <v>8</v>
      </c>
      <c r="B35" s="60" t="s">
        <v>0</v>
      </c>
      <c r="C35" s="59" t="s">
        <v>3</v>
      </c>
      <c r="D35" s="60" t="s">
        <v>51</v>
      </c>
      <c r="E35" s="60"/>
      <c r="F35" s="60" t="s">
        <v>52</v>
      </c>
      <c r="G35" s="60"/>
      <c r="H35" s="60" t="s">
        <v>74</v>
      </c>
      <c r="I35" s="60"/>
      <c r="J35" s="60" t="s">
        <v>75</v>
      </c>
      <c r="K35" s="60"/>
      <c r="L35" s="60" t="s">
        <v>53</v>
      </c>
      <c r="M35" s="60"/>
      <c r="N35" s="45" t="s">
        <v>28</v>
      </c>
    </row>
    <row r="36" spans="1:23" ht="15" customHeight="1" x14ac:dyDescent="0.15">
      <c r="A36" s="59"/>
      <c r="B36" s="60"/>
      <c r="C36" s="60"/>
      <c r="D36" s="61">
        <v>5</v>
      </c>
      <c r="E36" s="61"/>
      <c r="F36" s="61">
        <v>5</v>
      </c>
      <c r="G36" s="61"/>
      <c r="H36" s="61">
        <v>5</v>
      </c>
      <c r="I36" s="61"/>
      <c r="J36" s="61">
        <v>5</v>
      </c>
      <c r="K36" s="61"/>
      <c r="L36" s="61">
        <v>7</v>
      </c>
      <c r="M36" s="61"/>
      <c r="N36" s="44">
        <f>ROUNDDOWN(AVERAGE(D36:M36),0)</f>
        <v>5</v>
      </c>
    </row>
    <row r="37" spans="1:23" ht="15" customHeight="1" x14ac:dyDescent="0.15">
      <c r="A37" s="59"/>
      <c r="B37" s="60"/>
      <c r="C37" s="60"/>
      <c r="D37" s="12" t="s">
        <v>1</v>
      </c>
      <c r="E37" s="13" t="s">
        <v>2</v>
      </c>
      <c r="F37" s="12" t="s">
        <v>1</v>
      </c>
      <c r="G37" s="13" t="s">
        <v>2</v>
      </c>
      <c r="H37" s="12" t="s">
        <v>1</v>
      </c>
      <c r="I37" s="13" t="s">
        <v>2</v>
      </c>
      <c r="J37" s="12" t="s">
        <v>1</v>
      </c>
      <c r="K37" s="13" t="s">
        <v>2</v>
      </c>
      <c r="L37" s="12" t="s">
        <v>1</v>
      </c>
      <c r="M37" s="13" t="s">
        <v>2</v>
      </c>
      <c r="N37" s="45" t="s">
        <v>29</v>
      </c>
    </row>
    <row r="38" spans="1:23" ht="15" customHeight="1" x14ac:dyDescent="0.15">
      <c r="A38" s="24">
        <v>1</v>
      </c>
      <c r="B38" s="23" t="s">
        <v>91</v>
      </c>
      <c r="C38" s="7">
        <v>30</v>
      </c>
      <c r="D38" s="15">
        <v>5</v>
      </c>
      <c r="E38" s="22">
        <f>VLOOKUP(D38,$L$19:$M$28,2,FALSE)</f>
        <v>8</v>
      </c>
      <c r="F38" s="15">
        <v>2</v>
      </c>
      <c r="G38" s="22">
        <f>VLOOKUP(F38,$L$19:$M$28,2,FALSE)</f>
        <v>15</v>
      </c>
      <c r="H38" s="15">
        <v>1</v>
      </c>
      <c r="I38" s="22">
        <f>VLOOKUP(H38,$L$19:$M$28,2,FALSE)</f>
        <v>20</v>
      </c>
      <c r="J38" s="15">
        <v>1</v>
      </c>
      <c r="K38" s="22">
        <f>VLOOKUP(J38,$L$19:$M$28,2,FALSE)</f>
        <v>20</v>
      </c>
      <c r="L38" s="15">
        <v>2</v>
      </c>
      <c r="M38" s="22">
        <f>VLOOKUP(L38,$L$19:$M$28,2,FALSE)</f>
        <v>15</v>
      </c>
      <c r="N38" s="7">
        <f>SUM(T38:W38)</f>
        <v>70</v>
      </c>
      <c r="O38" s="8">
        <f>E38</f>
        <v>8</v>
      </c>
      <c r="P38" s="8">
        <f>G38</f>
        <v>15</v>
      </c>
      <c r="Q38" s="8">
        <f>I38</f>
        <v>20</v>
      </c>
      <c r="R38" s="8">
        <f>K38</f>
        <v>20</v>
      </c>
      <c r="S38" s="8">
        <f>M38</f>
        <v>15</v>
      </c>
      <c r="T38" s="51">
        <f>LARGE(O38:S38,1)</f>
        <v>20</v>
      </c>
      <c r="U38" s="52">
        <f>LARGE(O38:S38,2)</f>
        <v>20</v>
      </c>
      <c r="V38" s="52">
        <f>LARGE(O38:S38,3)</f>
        <v>15</v>
      </c>
      <c r="W38" s="53">
        <f>LARGE(O38:S38,4)</f>
        <v>15</v>
      </c>
    </row>
    <row r="39" spans="1:23" ht="15" customHeight="1" x14ac:dyDescent="0.15">
      <c r="A39" s="24">
        <v>2</v>
      </c>
      <c r="B39" s="23" t="s">
        <v>92</v>
      </c>
      <c r="C39" s="7">
        <v>36</v>
      </c>
      <c r="D39" s="15">
        <v>4</v>
      </c>
      <c r="E39" s="22">
        <f>VLOOKUP(D39,$L$19:$M$28,2,FALSE)</f>
        <v>10</v>
      </c>
      <c r="F39" s="15">
        <v>1</v>
      </c>
      <c r="G39" s="22">
        <f>VLOOKUP(F39,$L$19:$M$28,2,FALSE)</f>
        <v>20</v>
      </c>
      <c r="H39" s="15">
        <v>2</v>
      </c>
      <c r="I39" s="22">
        <f>VLOOKUP(H39,$L$19:$M$28,2,FALSE)</f>
        <v>15</v>
      </c>
      <c r="J39" s="15">
        <v>2</v>
      </c>
      <c r="K39" s="22">
        <f>VLOOKUP(J39,$L$19:$M$28,2,FALSE)</f>
        <v>15</v>
      </c>
      <c r="L39" s="15">
        <v>3</v>
      </c>
      <c r="M39" s="22">
        <f>VLOOKUP(L39,$L$19:$M$28,2,FALSE)</f>
        <v>12</v>
      </c>
      <c r="N39" s="7">
        <f>SUM(T39:W39)</f>
        <v>62</v>
      </c>
      <c r="O39" s="8">
        <f>E39</f>
        <v>10</v>
      </c>
      <c r="P39" s="8">
        <f>G39</f>
        <v>20</v>
      </c>
      <c r="Q39" s="8">
        <f>I39</f>
        <v>15</v>
      </c>
      <c r="R39" s="8">
        <f>K39</f>
        <v>15</v>
      </c>
      <c r="S39" s="8">
        <f>M39</f>
        <v>12</v>
      </c>
      <c r="T39" s="51">
        <f>LARGE(O39:S39,1)</f>
        <v>20</v>
      </c>
      <c r="U39" s="52">
        <f>LARGE(O39:S39,2)</f>
        <v>15</v>
      </c>
      <c r="V39" s="52">
        <f>LARGE(O39:S39,3)</f>
        <v>15</v>
      </c>
      <c r="W39" s="53">
        <f>LARGE(O39:S39,4)</f>
        <v>12</v>
      </c>
    </row>
    <row r="40" spans="1:23" ht="15" customHeight="1" x14ac:dyDescent="0.15">
      <c r="A40" s="24">
        <v>3</v>
      </c>
      <c r="B40" s="23" t="s">
        <v>78</v>
      </c>
      <c r="C40" s="23">
        <v>7</v>
      </c>
      <c r="D40" s="21">
        <v>2</v>
      </c>
      <c r="E40" s="22">
        <f t="shared" ref="E40" si="2">VLOOKUP(D40,$L$19:$M$28,2,FALSE)</f>
        <v>15</v>
      </c>
      <c r="F40" s="21"/>
      <c r="G40" s="22"/>
      <c r="H40" s="21">
        <v>3</v>
      </c>
      <c r="I40" s="22">
        <f>VLOOKUP(H40,$L$19:$M$28,2,FALSE)</f>
        <v>12</v>
      </c>
      <c r="J40" s="15">
        <v>3</v>
      </c>
      <c r="K40" s="22">
        <f>VLOOKUP(J40,$L$19:$M$28,2,FALSE)</f>
        <v>12</v>
      </c>
      <c r="L40" s="15"/>
      <c r="M40" s="22"/>
      <c r="N40" s="7">
        <f>SUM(T40:W40)</f>
        <v>39</v>
      </c>
      <c r="O40" s="8">
        <f>E40</f>
        <v>15</v>
      </c>
      <c r="P40" s="8">
        <f>G40</f>
        <v>0</v>
      </c>
      <c r="Q40" s="8">
        <f>I40</f>
        <v>12</v>
      </c>
      <c r="R40" s="8">
        <f>K40</f>
        <v>12</v>
      </c>
      <c r="S40" s="8">
        <f>M40</f>
        <v>0</v>
      </c>
      <c r="T40" s="51">
        <f>LARGE(O40:S40,1)</f>
        <v>15</v>
      </c>
      <c r="U40" s="52">
        <f>LARGE(O40:S40,2)</f>
        <v>12</v>
      </c>
      <c r="V40" s="52">
        <f>LARGE(O40:S40,3)</f>
        <v>12</v>
      </c>
      <c r="W40" s="53">
        <f>LARGE(O40:S40,4)</f>
        <v>0</v>
      </c>
    </row>
    <row r="41" spans="1:23" ht="15" customHeight="1" x14ac:dyDescent="0.15">
      <c r="A41" s="24">
        <v>4</v>
      </c>
      <c r="B41" s="23" t="s">
        <v>90</v>
      </c>
      <c r="C41" s="23">
        <v>8</v>
      </c>
      <c r="D41" s="21">
        <v>3</v>
      </c>
      <c r="E41" s="22">
        <f>VLOOKUP(D41,$L$19:$M$28,2,FALSE)</f>
        <v>12</v>
      </c>
      <c r="F41" s="21">
        <v>3</v>
      </c>
      <c r="G41" s="22">
        <f>VLOOKUP(F41,$L$19:$M$28,2,FALSE)</f>
        <v>12</v>
      </c>
      <c r="H41" s="21"/>
      <c r="I41" s="22"/>
      <c r="J41" s="15"/>
      <c r="K41" s="22"/>
      <c r="L41" s="15">
        <v>5</v>
      </c>
      <c r="M41" s="22">
        <f>VLOOKUP(L41,$L$19:$M$28,2,FALSE)</f>
        <v>8</v>
      </c>
      <c r="N41" s="7">
        <f>SUM(T41:W41)</f>
        <v>32</v>
      </c>
      <c r="O41" s="8">
        <f>E41</f>
        <v>12</v>
      </c>
      <c r="P41" s="8">
        <f>G41</f>
        <v>12</v>
      </c>
      <c r="Q41" s="8">
        <f>I41</f>
        <v>0</v>
      </c>
      <c r="R41" s="8">
        <f>K41</f>
        <v>0</v>
      </c>
      <c r="S41" s="8">
        <f>M41</f>
        <v>8</v>
      </c>
      <c r="T41" s="51">
        <f>LARGE(O41:S41,1)</f>
        <v>12</v>
      </c>
      <c r="U41" s="52">
        <f>LARGE(O41:S41,2)</f>
        <v>12</v>
      </c>
      <c r="V41" s="52">
        <f>LARGE(O41:S41,3)</f>
        <v>8</v>
      </c>
      <c r="W41" s="53">
        <f>LARGE(O41:S41,4)</f>
        <v>0</v>
      </c>
    </row>
    <row r="42" spans="1:23" ht="15" customHeight="1" x14ac:dyDescent="0.15">
      <c r="A42" s="24">
        <v>5</v>
      </c>
      <c r="B42" s="23" t="s">
        <v>77</v>
      </c>
      <c r="C42" s="23">
        <v>58</v>
      </c>
      <c r="D42" s="21">
        <v>1</v>
      </c>
      <c r="E42" s="22">
        <f>VLOOKUP(D42,$L$19:$M$28,2,FALSE)</f>
        <v>20</v>
      </c>
      <c r="F42" s="21"/>
      <c r="G42" s="22"/>
      <c r="H42" s="21"/>
      <c r="I42" s="22"/>
      <c r="J42" s="15"/>
      <c r="K42" s="22"/>
      <c r="L42" s="15">
        <v>4</v>
      </c>
      <c r="M42" s="22">
        <f>VLOOKUP(L42,$L$19:$M$28,2,FALSE)</f>
        <v>10</v>
      </c>
      <c r="N42" s="7">
        <f>SUM(T42:W42)</f>
        <v>30</v>
      </c>
      <c r="O42" s="8">
        <f>E42</f>
        <v>20</v>
      </c>
      <c r="P42" s="8">
        <f>G42</f>
        <v>0</v>
      </c>
      <c r="Q42" s="8">
        <f>I42</f>
        <v>0</v>
      </c>
      <c r="R42" s="8">
        <f>K42</f>
        <v>0</v>
      </c>
      <c r="S42" s="8">
        <f>M42</f>
        <v>10</v>
      </c>
      <c r="T42" s="51">
        <f>LARGE(O42:S42,1)</f>
        <v>20</v>
      </c>
      <c r="U42" s="52">
        <f>LARGE(O42:S42,2)</f>
        <v>10</v>
      </c>
      <c r="V42" s="52">
        <f>LARGE(O42:S42,3)</f>
        <v>0</v>
      </c>
      <c r="W42" s="53">
        <f>LARGE(O42:S42,4)</f>
        <v>0</v>
      </c>
    </row>
    <row r="43" spans="1:23" ht="15" customHeight="1" x14ac:dyDescent="0.15">
      <c r="A43" s="24">
        <v>6</v>
      </c>
      <c r="B43" s="23" t="s">
        <v>118</v>
      </c>
      <c r="C43" s="23">
        <v>21</v>
      </c>
      <c r="D43" s="21"/>
      <c r="E43" s="22"/>
      <c r="F43" s="21">
        <v>4</v>
      </c>
      <c r="G43" s="22">
        <f>VLOOKUP(F43,$L$19:$M$28,2,FALSE)</f>
        <v>10</v>
      </c>
      <c r="H43" s="21">
        <v>4</v>
      </c>
      <c r="I43" s="22">
        <f>VLOOKUP(H43,$L$19:$M$28,2,FALSE)</f>
        <v>10</v>
      </c>
      <c r="J43" s="15">
        <v>5</v>
      </c>
      <c r="K43" s="22">
        <f>VLOOKUP(J43,$L$19:$M$28,2,FALSE)</f>
        <v>8</v>
      </c>
      <c r="L43" s="15"/>
      <c r="M43" s="22"/>
      <c r="N43" s="7">
        <f t="shared" ref="N43" si="3">SUM(T43:W43)</f>
        <v>28</v>
      </c>
      <c r="O43" s="8">
        <f t="shared" ref="O43" si="4">E43</f>
        <v>0</v>
      </c>
      <c r="P43" s="8">
        <f t="shared" ref="P43" si="5">G43</f>
        <v>10</v>
      </c>
      <c r="Q43" s="8">
        <f t="shared" ref="Q43" si="6">I43</f>
        <v>10</v>
      </c>
      <c r="R43" s="8">
        <f t="shared" ref="R43" si="7">K43</f>
        <v>8</v>
      </c>
      <c r="S43" s="8">
        <f t="shared" ref="S43" si="8">M43</f>
        <v>0</v>
      </c>
      <c r="T43" s="51">
        <f t="shared" ref="T43" si="9">LARGE(O43:S43,1)</f>
        <v>10</v>
      </c>
      <c r="U43" s="52">
        <f t="shared" ref="U43" si="10">LARGE(O43:S43,2)</f>
        <v>10</v>
      </c>
      <c r="V43" s="52">
        <f t="shared" ref="V43" si="11">LARGE(O43:S43,3)</f>
        <v>8</v>
      </c>
      <c r="W43" s="53">
        <f t="shared" ref="W43" si="12">LARGE(O43:S43,4)</f>
        <v>0</v>
      </c>
    </row>
    <row r="44" spans="1:23" ht="15" customHeight="1" x14ac:dyDescent="0.15">
      <c r="A44" s="24">
        <v>7</v>
      </c>
      <c r="B44" s="23" t="s">
        <v>161</v>
      </c>
      <c r="C44" s="23">
        <v>38</v>
      </c>
      <c r="D44" s="21"/>
      <c r="E44" s="22"/>
      <c r="F44" s="21"/>
      <c r="G44" s="22"/>
      <c r="H44" s="21">
        <v>5</v>
      </c>
      <c r="I44" s="22">
        <f>VLOOKUP(H44,$L$19:$M$28,2,FALSE)</f>
        <v>8</v>
      </c>
      <c r="J44" s="15">
        <v>4</v>
      </c>
      <c r="K44" s="22">
        <f>VLOOKUP(J44,$L$19:$M$28,2,FALSE)</f>
        <v>10</v>
      </c>
      <c r="L44" s="15">
        <v>7</v>
      </c>
      <c r="M44" s="22">
        <f>VLOOKUP(L44,$L$19:$M$28,2,FALSE)</f>
        <v>4</v>
      </c>
      <c r="N44" s="7">
        <f t="shared" ref="N44:N57" si="13">SUM(T44:W44)</f>
        <v>22</v>
      </c>
      <c r="O44" s="8">
        <f t="shared" ref="O44:O57" si="14">E44</f>
        <v>0</v>
      </c>
      <c r="P44" s="8">
        <f t="shared" ref="P44:P57" si="15">G44</f>
        <v>0</v>
      </c>
      <c r="Q44" s="8">
        <f t="shared" ref="Q44:Q57" si="16">I44</f>
        <v>8</v>
      </c>
      <c r="R44" s="8">
        <f t="shared" ref="R44:R57" si="17">K44</f>
        <v>10</v>
      </c>
      <c r="S44" s="8">
        <f t="shared" ref="S44:S57" si="18">M44</f>
        <v>4</v>
      </c>
      <c r="T44" s="51">
        <f t="shared" ref="T44:T57" si="19">LARGE(O44:S44,1)</f>
        <v>10</v>
      </c>
      <c r="U44" s="52">
        <f t="shared" ref="U44:U57" si="20">LARGE(O44:S44,2)</f>
        <v>8</v>
      </c>
      <c r="V44" s="52">
        <f t="shared" ref="V44:V57" si="21">LARGE(O44:S44,3)</f>
        <v>4</v>
      </c>
      <c r="W44" s="53">
        <f t="shared" ref="W44:W57" si="22">LARGE(O44:S44,4)</f>
        <v>0</v>
      </c>
    </row>
    <row r="45" spans="1:23" ht="15" customHeight="1" x14ac:dyDescent="0.15">
      <c r="A45" s="24">
        <v>8</v>
      </c>
      <c r="B45" s="23" t="s">
        <v>180</v>
      </c>
      <c r="C45" s="23">
        <v>34</v>
      </c>
      <c r="D45" s="21"/>
      <c r="E45" s="22"/>
      <c r="F45" s="21"/>
      <c r="G45" s="22"/>
      <c r="H45" s="21"/>
      <c r="I45" s="22"/>
      <c r="J45" s="15"/>
      <c r="K45" s="22"/>
      <c r="L45" s="15">
        <v>1</v>
      </c>
      <c r="M45" s="22">
        <f>VLOOKUP(L45,$L$19:$M$28,2,FALSE)</f>
        <v>20</v>
      </c>
      <c r="N45" s="7">
        <f t="shared" si="13"/>
        <v>20</v>
      </c>
      <c r="O45" s="8">
        <f t="shared" si="14"/>
        <v>0</v>
      </c>
      <c r="P45" s="8">
        <f t="shared" si="15"/>
        <v>0</v>
      </c>
      <c r="Q45" s="8">
        <f t="shared" si="16"/>
        <v>0</v>
      </c>
      <c r="R45" s="8">
        <f t="shared" si="17"/>
        <v>0</v>
      </c>
      <c r="S45" s="8">
        <f t="shared" si="18"/>
        <v>20</v>
      </c>
      <c r="T45" s="51">
        <f t="shared" si="19"/>
        <v>20</v>
      </c>
      <c r="U45" s="52">
        <f t="shared" si="20"/>
        <v>0</v>
      </c>
      <c r="V45" s="52">
        <f t="shared" si="21"/>
        <v>0</v>
      </c>
      <c r="W45" s="53">
        <f t="shared" si="22"/>
        <v>0</v>
      </c>
    </row>
    <row r="46" spans="1:23" ht="15" customHeight="1" x14ac:dyDescent="0.15">
      <c r="A46" s="24">
        <v>9</v>
      </c>
      <c r="B46" s="23" t="s">
        <v>181</v>
      </c>
      <c r="C46" s="7">
        <v>22</v>
      </c>
      <c r="D46" s="15"/>
      <c r="E46" s="22"/>
      <c r="F46" s="15"/>
      <c r="G46" s="22"/>
      <c r="H46" s="15"/>
      <c r="I46" s="22"/>
      <c r="J46" s="15"/>
      <c r="K46" s="22"/>
      <c r="L46" s="15">
        <v>6</v>
      </c>
      <c r="M46" s="22">
        <f>VLOOKUP(L46,$L$19:$M$28,2,FALSE)</f>
        <v>6</v>
      </c>
      <c r="N46" s="7">
        <f t="shared" si="13"/>
        <v>6</v>
      </c>
      <c r="O46" s="8">
        <f t="shared" si="14"/>
        <v>0</v>
      </c>
      <c r="P46" s="8">
        <f t="shared" si="15"/>
        <v>0</v>
      </c>
      <c r="Q46" s="8">
        <f t="shared" si="16"/>
        <v>0</v>
      </c>
      <c r="R46" s="8">
        <f t="shared" si="17"/>
        <v>0</v>
      </c>
      <c r="S46" s="8">
        <f t="shared" si="18"/>
        <v>6</v>
      </c>
      <c r="T46" s="51">
        <f t="shared" si="19"/>
        <v>6</v>
      </c>
      <c r="U46" s="52">
        <f t="shared" si="20"/>
        <v>0</v>
      </c>
      <c r="V46" s="52">
        <f t="shared" si="21"/>
        <v>0</v>
      </c>
      <c r="W46" s="53">
        <f t="shared" si="22"/>
        <v>0</v>
      </c>
    </row>
    <row r="47" spans="1:23" ht="15" customHeight="1" x14ac:dyDescent="0.15">
      <c r="A47" s="24">
        <v>10</v>
      </c>
      <c r="B47" s="23"/>
      <c r="C47" s="23"/>
      <c r="D47" s="21"/>
      <c r="E47" s="22"/>
      <c r="F47" s="21"/>
      <c r="G47" s="22"/>
      <c r="H47" s="21"/>
      <c r="I47" s="22"/>
      <c r="J47" s="15"/>
      <c r="K47" s="22"/>
      <c r="L47" s="15"/>
      <c r="M47" s="22"/>
      <c r="N47" s="7">
        <f t="shared" si="13"/>
        <v>0</v>
      </c>
      <c r="O47" s="8">
        <f t="shared" si="14"/>
        <v>0</v>
      </c>
      <c r="P47" s="8">
        <f t="shared" si="15"/>
        <v>0</v>
      </c>
      <c r="Q47" s="8">
        <f t="shared" si="16"/>
        <v>0</v>
      </c>
      <c r="R47" s="8">
        <f t="shared" si="17"/>
        <v>0</v>
      </c>
      <c r="S47" s="8">
        <f t="shared" si="18"/>
        <v>0</v>
      </c>
      <c r="T47" s="51">
        <f t="shared" si="19"/>
        <v>0</v>
      </c>
      <c r="U47" s="52">
        <f t="shared" si="20"/>
        <v>0</v>
      </c>
      <c r="V47" s="52">
        <f t="shared" si="21"/>
        <v>0</v>
      </c>
      <c r="W47" s="53">
        <f t="shared" si="22"/>
        <v>0</v>
      </c>
    </row>
    <row r="48" spans="1:23" ht="15" customHeight="1" x14ac:dyDescent="0.15">
      <c r="A48" s="24">
        <v>11</v>
      </c>
      <c r="B48" s="7"/>
      <c r="C48" s="7"/>
      <c r="D48" s="15"/>
      <c r="E48" s="16"/>
      <c r="F48" s="15"/>
      <c r="G48" s="22"/>
      <c r="H48" s="15"/>
      <c r="I48" s="22"/>
      <c r="J48" s="15"/>
      <c r="K48" s="22"/>
      <c r="L48" s="15"/>
      <c r="M48" s="22"/>
      <c r="N48" s="7">
        <f t="shared" si="13"/>
        <v>0</v>
      </c>
      <c r="O48" s="8">
        <f t="shared" si="14"/>
        <v>0</v>
      </c>
      <c r="P48" s="8">
        <f t="shared" si="15"/>
        <v>0</v>
      </c>
      <c r="Q48" s="8">
        <f t="shared" si="16"/>
        <v>0</v>
      </c>
      <c r="R48" s="8">
        <f t="shared" si="17"/>
        <v>0</v>
      </c>
      <c r="S48" s="8">
        <f t="shared" si="18"/>
        <v>0</v>
      </c>
      <c r="T48" s="51">
        <f t="shared" si="19"/>
        <v>0</v>
      </c>
      <c r="U48" s="52">
        <f t="shared" si="20"/>
        <v>0</v>
      </c>
      <c r="V48" s="52">
        <f t="shared" si="21"/>
        <v>0</v>
      </c>
      <c r="W48" s="53">
        <f t="shared" si="22"/>
        <v>0</v>
      </c>
    </row>
    <row r="49" spans="1:23" ht="15" customHeight="1" x14ac:dyDescent="0.15">
      <c r="A49" s="24">
        <v>12</v>
      </c>
      <c r="B49" s="23"/>
      <c r="C49" s="7"/>
      <c r="D49" s="15"/>
      <c r="E49" s="16"/>
      <c r="F49" s="15"/>
      <c r="G49" s="22"/>
      <c r="H49" s="15"/>
      <c r="I49" s="22"/>
      <c r="J49" s="15"/>
      <c r="K49" s="22"/>
      <c r="L49" s="15"/>
      <c r="M49" s="16"/>
      <c r="N49" s="7">
        <f t="shared" si="13"/>
        <v>0</v>
      </c>
      <c r="O49" s="8">
        <f t="shared" si="14"/>
        <v>0</v>
      </c>
      <c r="P49" s="8">
        <f t="shared" si="15"/>
        <v>0</v>
      </c>
      <c r="Q49" s="8">
        <f t="shared" si="16"/>
        <v>0</v>
      </c>
      <c r="R49" s="8">
        <f t="shared" si="17"/>
        <v>0</v>
      </c>
      <c r="S49" s="8">
        <f t="shared" si="18"/>
        <v>0</v>
      </c>
      <c r="T49" s="51">
        <f t="shared" si="19"/>
        <v>0</v>
      </c>
      <c r="U49" s="52">
        <f t="shared" si="20"/>
        <v>0</v>
      </c>
      <c r="V49" s="52">
        <f t="shared" si="21"/>
        <v>0</v>
      </c>
      <c r="W49" s="53">
        <f t="shared" si="22"/>
        <v>0</v>
      </c>
    </row>
    <row r="50" spans="1:23" ht="15" customHeight="1" x14ac:dyDescent="0.15">
      <c r="A50" s="24">
        <v>13</v>
      </c>
      <c r="B50" s="23"/>
      <c r="C50" s="23"/>
      <c r="D50" s="21"/>
      <c r="E50" s="22"/>
      <c r="F50" s="21"/>
      <c r="G50" s="22"/>
      <c r="H50" s="21"/>
      <c r="I50" s="22"/>
      <c r="J50" s="15"/>
      <c r="K50" s="22"/>
      <c r="L50" s="15"/>
      <c r="M50" s="16"/>
      <c r="N50" s="7">
        <f t="shared" si="13"/>
        <v>0</v>
      </c>
      <c r="O50" s="8">
        <f t="shared" si="14"/>
        <v>0</v>
      </c>
      <c r="P50" s="8">
        <f t="shared" si="15"/>
        <v>0</v>
      </c>
      <c r="Q50" s="8">
        <f t="shared" si="16"/>
        <v>0</v>
      </c>
      <c r="R50" s="8">
        <f t="shared" si="17"/>
        <v>0</v>
      </c>
      <c r="S50" s="8">
        <f t="shared" si="18"/>
        <v>0</v>
      </c>
      <c r="T50" s="51">
        <f t="shared" si="19"/>
        <v>0</v>
      </c>
      <c r="U50" s="52">
        <f t="shared" si="20"/>
        <v>0</v>
      </c>
      <c r="V50" s="52">
        <f t="shared" si="21"/>
        <v>0</v>
      </c>
      <c r="W50" s="53">
        <f t="shared" si="22"/>
        <v>0</v>
      </c>
    </row>
    <row r="51" spans="1:23" ht="15" customHeight="1" x14ac:dyDescent="0.15">
      <c r="A51" s="24">
        <v>14</v>
      </c>
      <c r="B51" s="23"/>
      <c r="C51" s="23"/>
      <c r="D51" s="21"/>
      <c r="E51" s="22"/>
      <c r="F51" s="21"/>
      <c r="G51" s="22"/>
      <c r="H51" s="21"/>
      <c r="I51" s="22"/>
      <c r="J51" s="15"/>
      <c r="K51" s="22"/>
      <c r="L51" s="15"/>
      <c r="M51" s="22"/>
      <c r="N51" s="7">
        <f t="shared" si="13"/>
        <v>0</v>
      </c>
      <c r="O51" s="8">
        <f t="shared" si="14"/>
        <v>0</v>
      </c>
      <c r="P51" s="8">
        <f t="shared" si="15"/>
        <v>0</v>
      </c>
      <c r="Q51" s="8">
        <f t="shared" si="16"/>
        <v>0</v>
      </c>
      <c r="R51" s="8">
        <f t="shared" si="17"/>
        <v>0</v>
      </c>
      <c r="S51" s="8">
        <f t="shared" si="18"/>
        <v>0</v>
      </c>
      <c r="T51" s="51">
        <f t="shared" si="19"/>
        <v>0</v>
      </c>
      <c r="U51" s="52">
        <f t="shared" si="20"/>
        <v>0</v>
      </c>
      <c r="V51" s="52">
        <f t="shared" si="21"/>
        <v>0</v>
      </c>
      <c r="W51" s="53">
        <f t="shared" si="22"/>
        <v>0</v>
      </c>
    </row>
    <row r="52" spans="1:23" ht="15" customHeight="1" x14ac:dyDescent="0.15">
      <c r="A52" s="24">
        <v>15</v>
      </c>
      <c r="B52" s="23"/>
      <c r="C52" s="23"/>
      <c r="D52" s="21"/>
      <c r="E52" s="22"/>
      <c r="F52" s="21"/>
      <c r="G52" s="22"/>
      <c r="H52" s="21"/>
      <c r="I52" s="22"/>
      <c r="J52" s="15"/>
      <c r="K52" s="22"/>
      <c r="L52" s="15"/>
      <c r="M52" s="22"/>
      <c r="N52" s="7">
        <f t="shared" si="13"/>
        <v>0</v>
      </c>
      <c r="O52" s="8">
        <f t="shared" si="14"/>
        <v>0</v>
      </c>
      <c r="P52" s="8">
        <f t="shared" si="15"/>
        <v>0</v>
      </c>
      <c r="Q52" s="8">
        <f t="shared" si="16"/>
        <v>0</v>
      </c>
      <c r="R52" s="8">
        <f t="shared" si="17"/>
        <v>0</v>
      </c>
      <c r="S52" s="8">
        <f t="shared" si="18"/>
        <v>0</v>
      </c>
      <c r="T52" s="51">
        <f t="shared" si="19"/>
        <v>0</v>
      </c>
      <c r="U52" s="52">
        <f t="shared" si="20"/>
        <v>0</v>
      </c>
      <c r="V52" s="52">
        <f t="shared" si="21"/>
        <v>0</v>
      </c>
      <c r="W52" s="53">
        <f t="shared" si="22"/>
        <v>0</v>
      </c>
    </row>
    <row r="53" spans="1:23" ht="15" customHeight="1" x14ac:dyDescent="0.15">
      <c r="A53" s="24">
        <v>16</v>
      </c>
      <c r="B53" s="23"/>
      <c r="C53" s="7"/>
      <c r="D53" s="15"/>
      <c r="E53" s="16"/>
      <c r="F53" s="15"/>
      <c r="G53" s="46"/>
      <c r="H53" s="15"/>
      <c r="I53" s="22"/>
      <c r="J53" s="15"/>
      <c r="K53" s="46"/>
      <c r="L53" s="15"/>
      <c r="M53" s="46"/>
      <c r="N53" s="7">
        <f t="shared" si="13"/>
        <v>0</v>
      </c>
      <c r="O53" s="8">
        <f t="shared" si="14"/>
        <v>0</v>
      </c>
      <c r="P53" s="8">
        <f t="shared" si="15"/>
        <v>0</v>
      </c>
      <c r="Q53" s="8">
        <f t="shared" si="16"/>
        <v>0</v>
      </c>
      <c r="R53" s="8">
        <f t="shared" si="17"/>
        <v>0</v>
      </c>
      <c r="S53" s="8">
        <f t="shared" si="18"/>
        <v>0</v>
      </c>
      <c r="T53" s="51">
        <f t="shared" si="19"/>
        <v>0</v>
      </c>
      <c r="U53" s="52">
        <f t="shared" si="20"/>
        <v>0</v>
      </c>
      <c r="V53" s="52">
        <f t="shared" si="21"/>
        <v>0</v>
      </c>
      <c r="W53" s="53">
        <f t="shared" si="22"/>
        <v>0</v>
      </c>
    </row>
    <row r="54" spans="1:23" ht="15" customHeight="1" x14ac:dyDescent="0.15">
      <c r="A54" s="24">
        <v>17</v>
      </c>
      <c r="B54" s="7"/>
      <c r="C54" s="7"/>
      <c r="D54" s="15"/>
      <c r="E54" s="16"/>
      <c r="F54" s="15"/>
      <c r="G54" s="22"/>
      <c r="H54" s="15"/>
      <c r="I54" s="16"/>
      <c r="J54" s="15"/>
      <c r="K54" s="16"/>
      <c r="L54" s="15"/>
      <c r="M54" s="22"/>
      <c r="N54" s="7">
        <f t="shared" si="13"/>
        <v>0</v>
      </c>
      <c r="O54" s="8">
        <f t="shared" si="14"/>
        <v>0</v>
      </c>
      <c r="P54" s="8">
        <f t="shared" si="15"/>
        <v>0</v>
      </c>
      <c r="Q54" s="8">
        <f t="shared" si="16"/>
        <v>0</v>
      </c>
      <c r="R54" s="8">
        <f t="shared" si="17"/>
        <v>0</v>
      </c>
      <c r="S54" s="8">
        <f t="shared" si="18"/>
        <v>0</v>
      </c>
      <c r="T54" s="51">
        <f t="shared" si="19"/>
        <v>0</v>
      </c>
      <c r="U54" s="52">
        <f t="shared" si="20"/>
        <v>0</v>
      </c>
      <c r="V54" s="52">
        <f t="shared" si="21"/>
        <v>0</v>
      </c>
      <c r="W54" s="53">
        <f t="shared" si="22"/>
        <v>0</v>
      </c>
    </row>
    <row r="55" spans="1:23" ht="15" customHeight="1" x14ac:dyDescent="0.15">
      <c r="A55" s="24">
        <v>18</v>
      </c>
      <c r="B55" s="7"/>
      <c r="C55" s="7"/>
      <c r="D55" s="15"/>
      <c r="E55" s="16"/>
      <c r="F55" s="15"/>
      <c r="G55" s="16"/>
      <c r="H55" s="15"/>
      <c r="I55" s="16"/>
      <c r="J55" s="15"/>
      <c r="K55" s="22"/>
      <c r="L55" s="15"/>
      <c r="M55" s="22"/>
      <c r="N55" s="7">
        <f t="shared" si="13"/>
        <v>0</v>
      </c>
      <c r="O55" s="8">
        <f t="shared" si="14"/>
        <v>0</v>
      </c>
      <c r="P55" s="8">
        <f t="shared" si="15"/>
        <v>0</v>
      </c>
      <c r="Q55" s="8">
        <f t="shared" si="16"/>
        <v>0</v>
      </c>
      <c r="R55" s="8">
        <f t="shared" si="17"/>
        <v>0</v>
      </c>
      <c r="S55" s="8">
        <f t="shared" si="18"/>
        <v>0</v>
      </c>
      <c r="T55" s="51">
        <f t="shared" si="19"/>
        <v>0</v>
      </c>
      <c r="U55" s="52">
        <f t="shared" si="20"/>
        <v>0</v>
      </c>
      <c r="V55" s="52">
        <f t="shared" si="21"/>
        <v>0</v>
      </c>
      <c r="W55" s="53">
        <f t="shared" si="22"/>
        <v>0</v>
      </c>
    </row>
    <row r="56" spans="1:23" ht="15" customHeight="1" x14ac:dyDescent="0.15">
      <c r="A56" s="24">
        <v>19</v>
      </c>
      <c r="B56" s="7"/>
      <c r="C56" s="7"/>
      <c r="D56" s="15"/>
      <c r="E56" s="16"/>
      <c r="F56" s="15"/>
      <c r="G56" s="16"/>
      <c r="H56" s="15"/>
      <c r="I56" s="16"/>
      <c r="J56" s="15"/>
      <c r="K56" s="22"/>
      <c r="L56" s="15"/>
      <c r="M56" s="16"/>
      <c r="N56" s="7">
        <f t="shared" si="13"/>
        <v>0</v>
      </c>
      <c r="O56" s="8">
        <f t="shared" si="14"/>
        <v>0</v>
      </c>
      <c r="P56" s="8">
        <f t="shared" si="15"/>
        <v>0</v>
      </c>
      <c r="Q56" s="8">
        <f t="shared" si="16"/>
        <v>0</v>
      </c>
      <c r="R56" s="8">
        <f t="shared" si="17"/>
        <v>0</v>
      </c>
      <c r="S56" s="8">
        <f t="shared" si="18"/>
        <v>0</v>
      </c>
      <c r="T56" s="51">
        <f t="shared" si="19"/>
        <v>0</v>
      </c>
      <c r="U56" s="52">
        <f t="shared" si="20"/>
        <v>0</v>
      </c>
      <c r="V56" s="52">
        <f t="shared" si="21"/>
        <v>0</v>
      </c>
      <c r="W56" s="53">
        <f t="shared" si="22"/>
        <v>0</v>
      </c>
    </row>
    <row r="57" spans="1:23" ht="15" customHeight="1" x14ac:dyDescent="0.15">
      <c r="A57" s="24">
        <v>20</v>
      </c>
      <c r="B57" s="7"/>
      <c r="C57" s="7"/>
      <c r="D57" s="15"/>
      <c r="E57" s="16"/>
      <c r="F57" s="15"/>
      <c r="G57" s="16"/>
      <c r="H57" s="15"/>
      <c r="I57" s="16"/>
      <c r="J57" s="15"/>
      <c r="K57" s="22"/>
      <c r="L57" s="15"/>
      <c r="M57" s="16"/>
      <c r="N57" s="7">
        <f t="shared" si="13"/>
        <v>0</v>
      </c>
      <c r="O57" s="8">
        <f t="shared" si="14"/>
        <v>0</v>
      </c>
      <c r="P57" s="8">
        <f t="shared" si="15"/>
        <v>0</v>
      </c>
      <c r="Q57" s="8">
        <f t="shared" si="16"/>
        <v>0</v>
      </c>
      <c r="R57" s="8">
        <f t="shared" si="17"/>
        <v>0</v>
      </c>
      <c r="S57" s="8">
        <f t="shared" si="18"/>
        <v>0</v>
      </c>
      <c r="T57" s="51">
        <f t="shared" si="19"/>
        <v>0</v>
      </c>
      <c r="U57" s="52">
        <f t="shared" si="20"/>
        <v>0</v>
      </c>
      <c r="V57" s="52">
        <f t="shared" si="21"/>
        <v>0</v>
      </c>
      <c r="W57" s="53">
        <f t="shared" si="22"/>
        <v>0</v>
      </c>
    </row>
    <row r="58" spans="1:23" ht="15" customHeight="1" x14ac:dyDescent="0.15"/>
    <row r="59" spans="1:23" ht="15" customHeight="1" x14ac:dyDescent="0.15"/>
    <row r="60" spans="1:23" ht="15" customHeight="1" x14ac:dyDescent="0.15"/>
    <row r="61" spans="1:23" ht="15" customHeight="1" x14ac:dyDescent="0.15"/>
    <row r="62" spans="1:23" ht="15" customHeight="1" x14ac:dyDescent="0.15"/>
    <row r="63" spans="1:23" ht="15" customHeight="1" x14ac:dyDescent="0.15"/>
    <row r="64" spans="1:2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</sheetData>
  <sortState ref="B7:N19">
    <sortCondition descending="1" ref="N7:N19"/>
  </sortState>
  <mergeCells count="28">
    <mergeCell ref="H5:I5"/>
    <mergeCell ref="L5:M5"/>
    <mergeCell ref="A3:N3"/>
    <mergeCell ref="A4:A6"/>
    <mergeCell ref="B4:B6"/>
    <mergeCell ref="C4:C6"/>
    <mergeCell ref="D4:E4"/>
    <mergeCell ref="F4:G4"/>
    <mergeCell ref="H4:I4"/>
    <mergeCell ref="L4:M4"/>
    <mergeCell ref="D5:E5"/>
    <mergeCell ref="F5:G5"/>
    <mergeCell ref="J4:K4"/>
    <mergeCell ref="J5:K5"/>
    <mergeCell ref="A34:N34"/>
    <mergeCell ref="A35:A37"/>
    <mergeCell ref="B35:B37"/>
    <mergeCell ref="C35:C37"/>
    <mergeCell ref="D35:E35"/>
    <mergeCell ref="F35:G35"/>
    <mergeCell ref="H35:I35"/>
    <mergeCell ref="J35:K35"/>
    <mergeCell ref="L35:M35"/>
    <mergeCell ref="D36:E36"/>
    <mergeCell ref="F36:G36"/>
    <mergeCell ref="H36:I36"/>
    <mergeCell ref="J36:K36"/>
    <mergeCell ref="L36:M36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L8" sqref="L8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5" width="11.625" style="8" customWidth="1"/>
    <col min="16" max="16384" width="9" style="8"/>
  </cols>
  <sheetData>
    <row r="1" spans="1:15" ht="22.5" customHeight="1" x14ac:dyDescent="0.15">
      <c r="A1" s="9" t="s">
        <v>76</v>
      </c>
    </row>
    <row r="3" spans="1:15" x14ac:dyDescent="0.15">
      <c r="A3" s="56" t="s">
        <v>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5" ht="15" customHeight="1" x14ac:dyDescent="0.15">
      <c r="A4" s="59" t="s">
        <v>8</v>
      </c>
      <c r="B4" s="60" t="s">
        <v>0</v>
      </c>
      <c r="C4" s="59" t="s">
        <v>3</v>
      </c>
      <c r="D4" s="60" t="s">
        <v>65</v>
      </c>
      <c r="E4" s="60"/>
      <c r="F4" s="60" t="s">
        <v>66</v>
      </c>
      <c r="G4" s="60"/>
      <c r="H4" s="60" t="s">
        <v>71</v>
      </c>
      <c r="I4" s="60"/>
      <c r="J4" s="60" t="s">
        <v>70</v>
      </c>
      <c r="K4" s="60"/>
      <c r="L4" s="10" t="s">
        <v>28</v>
      </c>
      <c r="M4" s="32" t="s">
        <v>44</v>
      </c>
      <c r="N4" s="40"/>
      <c r="O4" s="40"/>
    </row>
    <row r="5" spans="1:15" x14ac:dyDescent="0.15">
      <c r="A5" s="59"/>
      <c r="B5" s="60"/>
      <c r="C5" s="60"/>
      <c r="D5" s="61">
        <v>10</v>
      </c>
      <c r="E5" s="61"/>
      <c r="F5" s="61">
        <v>5</v>
      </c>
      <c r="G5" s="61"/>
      <c r="H5" s="61">
        <v>6</v>
      </c>
      <c r="I5" s="61"/>
      <c r="J5" s="61">
        <v>8</v>
      </c>
      <c r="K5" s="61"/>
      <c r="L5" s="27">
        <f>ROUNDDOWN(AVERAGE(D5:K5),0)</f>
        <v>7</v>
      </c>
      <c r="M5" s="33">
        <f>IF(L5&lt;2,0,IF(L5&lt;4,1,IF(L5&lt;6,2,IF(L5&lt;8,3,IF(L5&lt;10,4,IF(L5&lt;12,5,6))))))</f>
        <v>3</v>
      </c>
      <c r="N5" s="41"/>
      <c r="O5" s="41"/>
    </row>
    <row r="6" spans="1:15" x14ac:dyDescent="0.15">
      <c r="A6" s="59"/>
      <c r="B6" s="60"/>
      <c r="C6" s="60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34" t="s">
        <v>29</v>
      </c>
    </row>
    <row r="7" spans="1:15" x14ac:dyDescent="0.15">
      <c r="A7" s="24">
        <v>1</v>
      </c>
      <c r="B7" s="23" t="s">
        <v>121</v>
      </c>
      <c r="C7" s="23">
        <v>53</v>
      </c>
      <c r="D7" s="21">
        <v>3</v>
      </c>
      <c r="E7" s="22">
        <f>VLOOKUP(D7,$J$24:$K$33,2,FALSE)</f>
        <v>12</v>
      </c>
      <c r="F7" s="21">
        <v>1</v>
      </c>
      <c r="G7" s="22">
        <f>VLOOKUP(F7,$J$24:$K$33,2,FALSE)</f>
        <v>20</v>
      </c>
      <c r="H7" s="21">
        <v>1</v>
      </c>
      <c r="I7" s="22">
        <f>VLOOKUP(H7,$J$24:$K$33,2,FALSE)</f>
        <v>20</v>
      </c>
      <c r="J7" s="21"/>
      <c r="K7" s="22"/>
      <c r="L7" s="23">
        <f t="shared" ref="L7:L16" si="0">SUM(E7,G7,I7,K7)</f>
        <v>52</v>
      </c>
    </row>
    <row r="8" spans="1:15" x14ac:dyDescent="0.15">
      <c r="A8" s="24">
        <v>2</v>
      </c>
      <c r="B8" s="23" t="s">
        <v>119</v>
      </c>
      <c r="C8" s="23">
        <v>54</v>
      </c>
      <c r="D8" s="21">
        <v>1</v>
      </c>
      <c r="E8" s="22">
        <f>VLOOKUP(D8,$J$24:$K$33,2,FALSE)</f>
        <v>20</v>
      </c>
      <c r="F8" s="21">
        <v>2</v>
      </c>
      <c r="G8" s="22">
        <f>VLOOKUP(F8,$J$24:$K$33,2,FALSE)</f>
        <v>15</v>
      </c>
      <c r="H8" s="21"/>
      <c r="I8" s="22"/>
      <c r="J8" s="21"/>
      <c r="K8" s="22"/>
      <c r="L8" s="23">
        <f t="shared" si="0"/>
        <v>35</v>
      </c>
    </row>
    <row r="9" spans="1:15" x14ac:dyDescent="0.15">
      <c r="A9" s="24">
        <v>3</v>
      </c>
      <c r="B9" s="23" t="s">
        <v>151</v>
      </c>
      <c r="C9" s="7">
        <v>222</v>
      </c>
      <c r="D9" s="15"/>
      <c r="E9" s="22"/>
      <c r="F9" s="15"/>
      <c r="G9" s="22"/>
      <c r="H9" s="15">
        <v>2</v>
      </c>
      <c r="I9" s="22">
        <f>VLOOKUP(H9,$J$24:$K$33,2,FALSE)</f>
        <v>15</v>
      </c>
      <c r="J9" s="21">
        <v>3</v>
      </c>
      <c r="K9" s="22">
        <f>VLOOKUP(J9,$J$24:$K$33,2,FALSE)</f>
        <v>12</v>
      </c>
      <c r="L9" s="7">
        <f t="shared" si="0"/>
        <v>27</v>
      </c>
    </row>
    <row r="10" spans="1:15" x14ac:dyDescent="0.15">
      <c r="A10" s="24">
        <v>4</v>
      </c>
      <c r="B10" s="7" t="s">
        <v>162</v>
      </c>
      <c r="C10" s="7">
        <v>47</v>
      </c>
      <c r="D10" s="15"/>
      <c r="E10" s="22"/>
      <c r="F10" s="15"/>
      <c r="G10" s="22"/>
      <c r="H10" s="15"/>
      <c r="I10" s="22"/>
      <c r="J10" s="21">
        <v>1</v>
      </c>
      <c r="K10" s="22">
        <f>VLOOKUP(J10,$J$24:$K$33,2,FALSE)</f>
        <v>20</v>
      </c>
      <c r="L10" s="7">
        <f t="shared" si="0"/>
        <v>20</v>
      </c>
    </row>
    <row r="11" spans="1:15" x14ac:dyDescent="0.15">
      <c r="A11" s="24">
        <v>5</v>
      </c>
      <c r="B11" s="7" t="s">
        <v>163</v>
      </c>
      <c r="C11" s="7">
        <v>31</v>
      </c>
      <c r="D11" s="15"/>
      <c r="E11" s="22"/>
      <c r="F11" s="15"/>
      <c r="G11" s="22"/>
      <c r="H11" s="15"/>
      <c r="I11" s="16"/>
      <c r="J11" s="21">
        <v>2</v>
      </c>
      <c r="K11" s="22">
        <f>VLOOKUP(J11,$J$24:$K$33,2,FALSE)</f>
        <v>15</v>
      </c>
      <c r="L11" s="7">
        <f t="shared" si="0"/>
        <v>15</v>
      </c>
    </row>
    <row r="12" spans="1:15" x14ac:dyDescent="0.15">
      <c r="A12" s="24">
        <v>6</v>
      </c>
      <c r="B12" s="23" t="s">
        <v>120</v>
      </c>
      <c r="C12" s="23">
        <v>53</v>
      </c>
      <c r="D12" s="21">
        <v>2</v>
      </c>
      <c r="E12" s="22">
        <f>VLOOKUP(D12,$J$24:$K$33,2,FALSE)</f>
        <v>15</v>
      </c>
      <c r="F12" s="21"/>
      <c r="G12" s="22"/>
      <c r="H12" s="21"/>
      <c r="I12" s="22"/>
      <c r="J12" s="21"/>
      <c r="K12" s="22"/>
      <c r="L12" s="23">
        <f t="shared" si="0"/>
        <v>15</v>
      </c>
    </row>
    <row r="13" spans="1:15" x14ac:dyDescent="0.15">
      <c r="A13" s="24">
        <v>7</v>
      </c>
      <c r="B13" s="7" t="s">
        <v>152</v>
      </c>
      <c r="C13" s="7">
        <v>3</v>
      </c>
      <c r="D13" s="15"/>
      <c r="E13" s="22"/>
      <c r="F13" s="15"/>
      <c r="G13" s="22"/>
      <c r="H13" s="15">
        <v>3</v>
      </c>
      <c r="I13" s="22">
        <f>VLOOKUP(H13,$J$24:$K$33,2,FALSE)</f>
        <v>12</v>
      </c>
      <c r="J13" s="21"/>
      <c r="K13" s="22"/>
      <c r="L13" s="7">
        <f t="shared" si="0"/>
        <v>12</v>
      </c>
    </row>
    <row r="14" spans="1:15" x14ac:dyDescent="0.15">
      <c r="A14" s="24">
        <v>8</v>
      </c>
      <c r="B14" s="23" t="s">
        <v>164</v>
      </c>
      <c r="C14" s="7">
        <v>52</v>
      </c>
      <c r="D14" s="15"/>
      <c r="E14" s="22"/>
      <c r="F14" s="15"/>
      <c r="G14" s="22"/>
      <c r="H14" s="15"/>
      <c r="I14" s="16"/>
      <c r="J14" s="21">
        <v>4</v>
      </c>
      <c r="K14" s="22">
        <f>VLOOKUP(J14,$J$24:$K$33,2,FALSE)</f>
        <v>10</v>
      </c>
      <c r="L14" s="7">
        <f t="shared" si="0"/>
        <v>10</v>
      </c>
    </row>
    <row r="15" spans="1:15" x14ac:dyDescent="0.15">
      <c r="A15" s="24">
        <v>9</v>
      </c>
      <c r="B15" s="23" t="s">
        <v>122</v>
      </c>
      <c r="C15" s="23">
        <v>57</v>
      </c>
      <c r="D15" s="21">
        <v>4</v>
      </c>
      <c r="E15" s="22">
        <f>VLOOKUP(D15,$J$24:$K$33,2,FALSE)</f>
        <v>10</v>
      </c>
      <c r="F15" s="21"/>
      <c r="G15" s="22"/>
      <c r="H15" s="21"/>
      <c r="I15" s="22"/>
      <c r="J15" s="21"/>
      <c r="K15" s="22"/>
      <c r="L15" s="23">
        <f t="shared" si="0"/>
        <v>10</v>
      </c>
    </row>
    <row r="16" spans="1:15" x14ac:dyDescent="0.15">
      <c r="A16" s="24">
        <v>10</v>
      </c>
      <c r="B16" s="23" t="s">
        <v>123</v>
      </c>
      <c r="C16" s="23">
        <v>31</v>
      </c>
      <c r="D16" s="21">
        <v>5</v>
      </c>
      <c r="E16" s="22">
        <f>VLOOKUP(D16,$J$24:$K$33,2,FALSE)</f>
        <v>8</v>
      </c>
      <c r="F16" s="21"/>
      <c r="G16" s="22"/>
      <c r="H16" s="21"/>
      <c r="I16" s="22"/>
      <c r="J16" s="21"/>
      <c r="K16" s="22"/>
      <c r="L16" s="23">
        <f t="shared" si="0"/>
        <v>8</v>
      </c>
    </row>
    <row r="17" spans="1:12" x14ac:dyDescent="0.15">
      <c r="A17" s="14">
        <v>11</v>
      </c>
      <c r="B17" s="23"/>
      <c r="C17" s="7"/>
      <c r="D17" s="15"/>
      <c r="E17" s="22"/>
      <c r="F17" s="15"/>
      <c r="G17" s="22"/>
      <c r="H17" s="15"/>
      <c r="I17" s="16"/>
      <c r="J17" s="21"/>
      <c r="K17" s="22"/>
      <c r="L17" s="7">
        <f t="shared" ref="L17:L21" si="1">SUM(E17,G17,I17,K17)</f>
        <v>0</v>
      </c>
    </row>
    <row r="18" spans="1:12" x14ac:dyDescent="0.15">
      <c r="A18" s="14">
        <v>12</v>
      </c>
      <c r="B18" s="7"/>
      <c r="C18" s="7"/>
      <c r="D18" s="15"/>
      <c r="E18" s="16"/>
      <c r="F18" s="15"/>
      <c r="G18" s="22"/>
      <c r="H18" s="15"/>
      <c r="I18" s="16"/>
      <c r="J18" s="21"/>
      <c r="K18" s="22"/>
      <c r="L18" s="7">
        <f t="shared" si="1"/>
        <v>0</v>
      </c>
    </row>
    <row r="19" spans="1:12" x14ac:dyDescent="0.15">
      <c r="A19" s="14">
        <v>13</v>
      </c>
      <c r="B19" s="23"/>
      <c r="C19" s="7"/>
      <c r="D19" s="15"/>
      <c r="E19" s="22"/>
      <c r="F19" s="15"/>
      <c r="G19" s="22"/>
      <c r="H19" s="15"/>
      <c r="I19" s="16"/>
      <c r="J19" s="21"/>
      <c r="K19" s="22"/>
      <c r="L19" s="7">
        <f t="shared" si="1"/>
        <v>0</v>
      </c>
    </row>
    <row r="20" spans="1:12" x14ac:dyDescent="0.15">
      <c r="A20" s="14">
        <v>14</v>
      </c>
      <c r="B20" s="23"/>
      <c r="C20" s="7"/>
      <c r="D20" s="15"/>
      <c r="E20" s="16"/>
      <c r="F20" s="15"/>
      <c r="G20" s="22"/>
      <c r="H20" s="15"/>
      <c r="I20" s="16"/>
      <c r="J20" s="21"/>
      <c r="K20" s="22"/>
      <c r="L20" s="7">
        <f t="shared" si="1"/>
        <v>0</v>
      </c>
    </row>
    <row r="21" spans="1:12" x14ac:dyDescent="0.15">
      <c r="A21" s="14">
        <v>15</v>
      </c>
      <c r="B21" s="23"/>
      <c r="C21" s="7"/>
      <c r="D21" s="15"/>
      <c r="E21" s="22"/>
      <c r="F21" s="15"/>
      <c r="G21" s="22"/>
      <c r="H21" s="15"/>
      <c r="I21" s="16"/>
      <c r="J21" s="21"/>
      <c r="K21" s="22"/>
      <c r="L21" s="7">
        <f t="shared" si="1"/>
        <v>0</v>
      </c>
    </row>
    <row r="22" spans="1:12" ht="15" customHeight="1" x14ac:dyDescent="0.15">
      <c r="A22" s="17"/>
      <c r="B22" s="18"/>
      <c r="C22" s="18"/>
      <c r="D22" s="19"/>
      <c r="E22" s="18"/>
      <c r="F22" s="19"/>
      <c r="G22" s="18"/>
      <c r="H22" s="19"/>
      <c r="I22" s="18"/>
      <c r="J22" s="19"/>
      <c r="K22" s="18"/>
      <c r="L22" s="18"/>
    </row>
    <row r="23" spans="1:12" ht="15" customHeight="1" x14ac:dyDescent="0.15">
      <c r="J23" s="8" t="s">
        <v>27</v>
      </c>
    </row>
    <row r="24" spans="1:12" ht="15" customHeight="1" x14ac:dyDescent="0.15">
      <c r="J24" s="30">
        <v>1</v>
      </c>
      <c r="K24" s="29">
        <v>20</v>
      </c>
    </row>
    <row r="25" spans="1:12" ht="15" customHeight="1" x14ac:dyDescent="0.15">
      <c r="J25" s="30">
        <v>2</v>
      </c>
      <c r="K25" s="29">
        <v>15</v>
      </c>
    </row>
    <row r="26" spans="1:12" ht="15" customHeight="1" x14ac:dyDescent="0.15">
      <c r="J26" s="30">
        <v>3</v>
      </c>
      <c r="K26" s="29">
        <v>12</v>
      </c>
    </row>
    <row r="27" spans="1:12" ht="15" customHeight="1" x14ac:dyDescent="0.15">
      <c r="J27" s="30">
        <v>4</v>
      </c>
      <c r="K27" s="29">
        <v>10</v>
      </c>
    </row>
    <row r="28" spans="1:12" ht="15" customHeight="1" x14ac:dyDescent="0.15">
      <c r="J28" s="30">
        <v>5</v>
      </c>
      <c r="K28" s="29">
        <v>8</v>
      </c>
    </row>
    <row r="29" spans="1:12" ht="15" customHeight="1" x14ac:dyDescent="0.15">
      <c r="J29" s="30">
        <v>6</v>
      </c>
      <c r="K29" s="29">
        <v>6</v>
      </c>
    </row>
    <row r="30" spans="1:12" ht="15" customHeight="1" x14ac:dyDescent="0.15">
      <c r="J30" s="30">
        <v>7</v>
      </c>
      <c r="K30" s="29">
        <v>4</v>
      </c>
    </row>
    <row r="31" spans="1:12" ht="15" customHeight="1" x14ac:dyDescent="0.15">
      <c r="J31" s="30">
        <v>8</v>
      </c>
      <c r="K31" s="29">
        <v>3</v>
      </c>
    </row>
    <row r="32" spans="1:12" ht="15" customHeight="1" x14ac:dyDescent="0.15">
      <c r="J32" s="30">
        <v>9</v>
      </c>
      <c r="K32" s="29">
        <v>2</v>
      </c>
    </row>
    <row r="33" spans="10:11" ht="15" customHeight="1" x14ac:dyDescent="0.15">
      <c r="J33" s="30">
        <v>10</v>
      </c>
      <c r="K33" s="29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Normal="100" workbookViewId="0">
      <selection activeCell="H9" sqref="H9"/>
    </sheetView>
  </sheetViews>
  <sheetFormatPr defaultRowHeight="14.25" customHeight="1" x14ac:dyDescent="0.15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6.25" style="8" customWidth="1"/>
    <col min="9" max="9" width="6.125" style="8" customWidth="1"/>
    <col min="10" max="10" width="6.25" style="8" customWidth="1"/>
    <col min="11" max="11" width="6.125" style="8" customWidth="1"/>
    <col min="12" max="12" width="10" style="8" customWidth="1"/>
    <col min="13" max="13" width="12.5" style="8" customWidth="1"/>
    <col min="14" max="16384" width="9" style="8"/>
  </cols>
  <sheetData>
    <row r="1" spans="1:13" ht="14.25" customHeight="1" x14ac:dyDescent="0.15">
      <c r="A1" s="9" t="s">
        <v>42</v>
      </c>
    </row>
    <row r="2" spans="1:13" ht="14.25" customHeight="1" x14ac:dyDescent="0.15">
      <c r="A2" s="9"/>
    </row>
    <row r="3" spans="1:13" ht="14.25" customHeight="1" x14ac:dyDescent="0.15">
      <c r="A3" s="56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3" ht="14.25" customHeight="1" x14ac:dyDescent="0.15">
      <c r="A4" s="59" t="s">
        <v>8</v>
      </c>
      <c r="B4" s="60" t="s">
        <v>0</v>
      </c>
      <c r="C4" s="59" t="s">
        <v>3</v>
      </c>
      <c r="D4" s="60" t="s">
        <v>55</v>
      </c>
      <c r="E4" s="60"/>
      <c r="F4" s="60" t="s">
        <v>71</v>
      </c>
      <c r="G4" s="60"/>
      <c r="H4" s="60" t="s">
        <v>72</v>
      </c>
      <c r="I4" s="60"/>
      <c r="J4" s="60" t="s">
        <v>73</v>
      </c>
      <c r="K4" s="60"/>
      <c r="L4" s="10" t="s">
        <v>28</v>
      </c>
      <c r="M4" s="32" t="s">
        <v>44</v>
      </c>
    </row>
    <row r="5" spans="1:13" ht="14.25" customHeight="1" x14ac:dyDescent="0.15">
      <c r="A5" s="59"/>
      <c r="B5" s="60"/>
      <c r="C5" s="60"/>
      <c r="D5" s="61">
        <v>3</v>
      </c>
      <c r="E5" s="61"/>
      <c r="F5" s="61">
        <v>2</v>
      </c>
      <c r="G5" s="61"/>
      <c r="H5" s="61">
        <v>3</v>
      </c>
      <c r="I5" s="61"/>
      <c r="J5" s="61">
        <v>3</v>
      </c>
      <c r="K5" s="61"/>
      <c r="L5" s="27">
        <f>ROUNDDOWN(AVERAGE(D5:K5),0)</f>
        <v>2</v>
      </c>
      <c r="M5" s="33">
        <f>IF(L5&lt;2,0,IF(L5&lt;4,1,IF(L5&lt;6,2,IF(L5&lt;8,3,IF(L5&lt;10,4,IF(L5&lt;12,5,6))))))</f>
        <v>1</v>
      </c>
    </row>
    <row r="6" spans="1:13" ht="14.25" customHeight="1" x14ac:dyDescent="0.15">
      <c r="A6" s="59"/>
      <c r="B6" s="60"/>
      <c r="C6" s="60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34" t="s">
        <v>29</v>
      </c>
    </row>
    <row r="7" spans="1:13" ht="14.25" customHeight="1" x14ac:dyDescent="0.15">
      <c r="A7" s="24">
        <v>1</v>
      </c>
      <c r="B7" s="23" t="s">
        <v>159</v>
      </c>
      <c r="C7" s="23">
        <v>15</v>
      </c>
      <c r="D7" s="21"/>
      <c r="E7" s="22"/>
      <c r="F7" s="21">
        <v>1</v>
      </c>
      <c r="G7" s="22">
        <f>VLOOKUP(F7,$J$64:$K$73,2,FALSE)</f>
        <v>20</v>
      </c>
      <c r="H7" s="21">
        <v>1</v>
      </c>
      <c r="I7" s="22">
        <f>VLOOKUP(H7,$J$64:$K$73,2,FALSE)</f>
        <v>20</v>
      </c>
      <c r="J7" s="15">
        <v>1</v>
      </c>
      <c r="K7" s="22">
        <f>VLOOKUP(J7,$J$64:$K$73,2,FALSE)</f>
        <v>20</v>
      </c>
      <c r="L7" s="7">
        <f>SUM(E7,G7,I7,K7)</f>
        <v>60</v>
      </c>
    </row>
    <row r="8" spans="1:13" ht="14.25" customHeight="1" x14ac:dyDescent="0.15">
      <c r="A8" s="24">
        <v>2</v>
      </c>
      <c r="B8" s="23" t="s">
        <v>79</v>
      </c>
      <c r="C8" s="23">
        <v>11</v>
      </c>
      <c r="D8" s="21">
        <v>1</v>
      </c>
      <c r="E8" s="22">
        <f>VLOOKUP(D8,$J$64:$K$73,2,FALSE)</f>
        <v>20</v>
      </c>
      <c r="F8" s="21"/>
      <c r="G8" s="22"/>
      <c r="H8" s="21"/>
      <c r="I8" s="22"/>
      <c r="J8" s="15"/>
      <c r="K8" s="22"/>
      <c r="L8" s="7">
        <f>SUM(E8,G8,I8,K8)</f>
        <v>20</v>
      </c>
    </row>
    <row r="9" spans="1:13" ht="14.25" customHeight="1" x14ac:dyDescent="0.15">
      <c r="A9" s="24">
        <v>3</v>
      </c>
      <c r="B9" s="23"/>
      <c r="C9" s="23"/>
      <c r="D9" s="21"/>
      <c r="E9" s="22"/>
      <c r="F9" s="21"/>
      <c r="G9" s="22"/>
      <c r="H9" s="21"/>
      <c r="I9" s="22"/>
      <c r="J9" s="15"/>
      <c r="K9" s="22"/>
      <c r="L9" s="7">
        <f>SUM(E9,G9,I9,K9)</f>
        <v>0</v>
      </c>
    </row>
    <row r="11" spans="1:13" ht="14.25" customHeight="1" x14ac:dyDescent="0.15">
      <c r="A11" s="56" t="s">
        <v>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</row>
    <row r="12" spans="1:13" ht="14.25" customHeight="1" x14ac:dyDescent="0.15">
      <c r="A12" s="62" t="s">
        <v>8</v>
      </c>
      <c r="B12" s="63" t="s">
        <v>0</v>
      </c>
      <c r="C12" s="62" t="s">
        <v>3</v>
      </c>
      <c r="D12" s="60" t="s">
        <v>55</v>
      </c>
      <c r="E12" s="60"/>
      <c r="F12" s="60" t="s">
        <v>71</v>
      </c>
      <c r="G12" s="60"/>
      <c r="H12" s="60" t="s">
        <v>72</v>
      </c>
      <c r="I12" s="60"/>
      <c r="J12" s="60" t="s">
        <v>73</v>
      </c>
      <c r="K12" s="60"/>
      <c r="L12" s="28" t="s">
        <v>28</v>
      </c>
      <c r="M12" s="32" t="s">
        <v>43</v>
      </c>
    </row>
    <row r="13" spans="1:13" ht="14.25" customHeight="1" x14ac:dyDescent="0.15">
      <c r="A13" s="62"/>
      <c r="B13" s="63"/>
      <c r="C13" s="63"/>
      <c r="D13" s="64">
        <v>2</v>
      </c>
      <c r="E13" s="64"/>
      <c r="F13" s="64">
        <v>2</v>
      </c>
      <c r="G13" s="64"/>
      <c r="H13" s="64">
        <v>2</v>
      </c>
      <c r="I13" s="64"/>
      <c r="J13" s="61">
        <v>2</v>
      </c>
      <c r="K13" s="61"/>
      <c r="L13" s="27">
        <f>ROUNDDOWN(AVERAGE(D13:K13),0)</f>
        <v>2</v>
      </c>
      <c r="M13" s="33">
        <f>IF(L13&lt;2,0,IF(L13&lt;4,1,IF(L13&lt;6,2,IF(L13&lt;8,3,IF(L13&lt;10,4,IF(L13&lt;12,5,6))))))</f>
        <v>1</v>
      </c>
    </row>
    <row r="14" spans="1:13" ht="14.25" customHeight="1" x14ac:dyDescent="0.15">
      <c r="A14" s="62"/>
      <c r="B14" s="63"/>
      <c r="C14" s="63"/>
      <c r="D14" s="25" t="s">
        <v>1</v>
      </c>
      <c r="E14" s="26" t="s">
        <v>2</v>
      </c>
      <c r="F14" s="25" t="s">
        <v>1</v>
      </c>
      <c r="G14" s="26" t="s">
        <v>2</v>
      </c>
      <c r="H14" s="25" t="s">
        <v>1</v>
      </c>
      <c r="I14" s="26" t="s">
        <v>2</v>
      </c>
      <c r="J14" s="12" t="s">
        <v>1</v>
      </c>
      <c r="K14" s="13" t="s">
        <v>2</v>
      </c>
      <c r="L14" s="34" t="s">
        <v>29</v>
      </c>
    </row>
    <row r="15" spans="1:13" ht="14.25" customHeight="1" x14ac:dyDescent="0.15">
      <c r="A15" s="24">
        <v>1</v>
      </c>
      <c r="B15" s="23" t="s">
        <v>80</v>
      </c>
      <c r="C15" s="23">
        <v>78</v>
      </c>
      <c r="D15" s="21">
        <v>1</v>
      </c>
      <c r="E15" s="22">
        <f>VLOOKUP(D15,$J$64:$K$73,2,FALSE)</f>
        <v>20</v>
      </c>
      <c r="F15" s="21">
        <v>1</v>
      </c>
      <c r="G15" s="22">
        <f>VLOOKUP(F15,$J$64:$K$73,2,FALSE)</f>
        <v>20</v>
      </c>
      <c r="H15" s="21">
        <v>1</v>
      </c>
      <c r="I15" s="22">
        <f>VLOOKUP(H15,$J$64:$K$73,2,FALSE)</f>
        <v>20</v>
      </c>
      <c r="J15" s="15">
        <v>1</v>
      </c>
      <c r="K15" s="22">
        <f>VLOOKUP(J15,$J$64:$K$73,2,FALSE)</f>
        <v>20</v>
      </c>
      <c r="L15" s="7">
        <f>SUM(E15,G15,I15,K15)</f>
        <v>80</v>
      </c>
    </row>
    <row r="16" spans="1:13" ht="14.25" customHeight="1" x14ac:dyDescent="0.15">
      <c r="A16" s="24">
        <v>2</v>
      </c>
      <c r="B16" s="23"/>
      <c r="C16" s="23"/>
      <c r="D16" s="21"/>
      <c r="E16" s="22"/>
      <c r="F16" s="21"/>
      <c r="G16" s="22"/>
      <c r="H16" s="21"/>
      <c r="I16" s="22"/>
      <c r="J16" s="15"/>
      <c r="K16" s="22"/>
      <c r="L16" s="7">
        <f>SUM(E16,G16,I16,K16)</f>
        <v>0</v>
      </c>
    </row>
    <row r="17" spans="1:13" ht="14.25" customHeight="1" x14ac:dyDescent="0.15">
      <c r="A17" s="24">
        <v>3</v>
      </c>
      <c r="B17" s="23"/>
      <c r="C17" s="23"/>
      <c r="D17" s="21"/>
      <c r="E17" s="22"/>
      <c r="F17" s="21"/>
      <c r="G17" s="22"/>
      <c r="H17" s="21"/>
      <c r="I17" s="22"/>
      <c r="J17" s="15"/>
      <c r="K17" s="16"/>
      <c r="L17" s="7">
        <f>SUM(E17,G17,I17,K17)</f>
        <v>0</v>
      </c>
    </row>
    <row r="19" spans="1:13" ht="14.25" customHeight="1" x14ac:dyDescent="0.15">
      <c r="A19" s="56" t="s">
        <v>33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</row>
    <row r="20" spans="1:13" ht="14.25" customHeight="1" x14ac:dyDescent="0.15">
      <c r="A20" s="62" t="s">
        <v>8</v>
      </c>
      <c r="B20" s="63" t="s">
        <v>0</v>
      </c>
      <c r="C20" s="62" t="s">
        <v>3</v>
      </c>
      <c r="D20" s="60" t="s">
        <v>55</v>
      </c>
      <c r="E20" s="60"/>
      <c r="F20" s="60" t="s">
        <v>71</v>
      </c>
      <c r="G20" s="60"/>
      <c r="H20" s="60" t="s">
        <v>72</v>
      </c>
      <c r="I20" s="60"/>
      <c r="J20" s="60" t="s">
        <v>73</v>
      </c>
      <c r="K20" s="60"/>
      <c r="L20" s="28" t="s">
        <v>28</v>
      </c>
      <c r="M20" s="32" t="s">
        <v>43</v>
      </c>
    </row>
    <row r="21" spans="1:13" ht="14.25" customHeight="1" x14ac:dyDescent="0.15">
      <c r="A21" s="62"/>
      <c r="B21" s="63"/>
      <c r="C21" s="63"/>
      <c r="D21" s="64">
        <v>5</v>
      </c>
      <c r="E21" s="64"/>
      <c r="F21" s="64">
        <v>4</v>
      </c>
      <c r="G21" s="64"/>
      <c r="H21" s="64">
        <v>3</v>
      </c>
      <c r="I21" s="64"/>
      <c r="J21" s="61">
        <v>3</v>
      </c>
      <c r="K21" s="61"/>
      <c r="L21" s="27">
        <f>ROUNDDOWN(AVERAGE(D21:K21),0)</f>
        <v>3</v>
      </c>
      <c r="M21" s="33">
        <f>IF(L21&lt;2,0,IF(L21&lt;4,1,IF(L21&lt;6,2,IF(L21&lt;8,3,IF(L21&lt;10,4,IF(L21&lt;12,5,6))))))</f>
        <v>1</v>
      </c>
    </row>
    <row r="22" spans="1:13" ht="14.25" customHeight="1" x14ac:dyDescent="0.15">
      <c r="A22" s="62"/>
      <c r="B22" s="63"/>
      <c r="C22" s="63"/>
      <c r="D22" s="25" t="s">
        <v>1</v>
      </c>
      <c r="E22" s="26" t="s">
        <v>2</v>
      </c>
      <c r="F22" s="25" t="s">
        <v>1</v>
      </c>
      <c r="G22" s="26" t="s">
        <v>2</v>
      </c>
      <c r="H22" s="25" t="s">
        <v>1</v>
      </c>
      <c r="I22" s="26" t="s">
        <v>2</v>
      </c>
      <c r="J22" s="12" t="s">
        <v>1</v>
      </c>
      <c r="K22" s="13" t="s">
        <v>2</v>
      </c>
      <c r="L22" s="34" t="s">
        <v>29</v>
      </c>
    </row>
    <row r="23" spans="1:13" ht="14.25" customHeight="1" x14ac:dyDescent="0.15">
      <c r="A23" s="24">
        <v>1</v>
      </c>
      <c r="B23" s="23" t="s">
        <v>150</v>
      </c>
      <c r="C23" s="23">
        <v>36</v>
      </c>
      <c r="D23" s="21">
        <v>1</v>
      </c>
      <c r="E23" s="22">
        <f>VLOOKUP(D23,$J$64:$K$73,2,FALSE)</f>
        <v>20</v>
      </c>
      <c r="F23" s="21">
        <v>1</v>
      </c>
      <c r="G23" s="22">
        <f>VLOOKUP(F23,$J$64:$K$73,2,FALSE)</f>
        <v>20</v>
      </c>
      <c r="H23" s="21">
        <v>1</v>
      </c>
      <c r="I23" s="22">
        <f>VLOOKUP(H23,$J$64:$K$73,2,FALSE)</f>
        <v>20</v>
      </c>
      <c r="J23" s="21">
        <v>1</v>
      </c>
      <c r="K23" s="22">
        <f>VLOOKUP(J23,$J$64:$K$73,2,FALSE)</f>
        <v>20</v>
      </c>
      <c r="L23" s="23">
        <f t="shared" ref="L23:L26" si="0">SUM(E23,G23,I23,K23)</f>
        <v>80</v>
      </c>
    </row>
    <row r="24" spans="1:13" ht="14.25" customHeight="1" x14ac:dyDescent="0.15">
      <c r="A24" s="24">
        <v>2</v>
      </c>
      <c r="B24" s="23" t="s">
        <v>81</v>
      </c>
      <c r="C24" s="23">
        <v>37</v>
      </c>
      <c r="D24" s="21">
        <v>2</v>
      </c>
      <c r="E24" s="22">
        <f>VLOOKUP(D24,$J$64:$K$73,2,FALSE)</f>
        <v>15</v>
      </c>
      <c r="F24" s="21">
        <v>2</v>
      </c>
      <c r="G24" s="22">
        <f>VLOOKUP(F24,$J$64:$K$73,2,FALSE)</f>
        <v>15</v>
      </c>
      <c r="H24" s="21"/>
      <c r="I24" s="22"/>
      <c r="J24" s="21"/>
      <c r="K24" s="22"/>
      <c r="L24" s="23">
        <f>SUM(E24,G24,I24,K24)</f>
        <v>30</v>
      </c>
    </row>
    <row r="25" spans="1:13" ht="14.25" customHeight="1" x14ac:dyDescent="0.15">
      <c r="A25" s="14">
        <v>3</v>
      </c>
      <c r="B25" s="23"/>
      <c r="C25" s="23"/>
      <c r="D25" s="21"/>
      <c r="E25" s="22"/>
      <c r="F25" s="21"/>
      <c r="G25" s="22"/>
      <c r="H25" s="21"/>
      <c r="I25" s="22"/>
      <c r="J25" s="15"/>
      <c r="K25" s="22"/>
      <c r="L25" s="7">
        <f t="shared" si="0"/>
        <v>0</v>
      </c>
    </row>
    <row r="26" spans="1:13" ht="14.25" customHeight="1" x14ac:dyDescent="0.15">
      <c r="A26" s="14">
        <v>4</v>
      </c>
      <c r="B26" s="23"/>
      <c r="C26" s="23"/>
      <c r="D26" s="21"/>
      <c r="E26" s="22"/>
      <c r="F26" s="21"/>
      <c r="G26" s="22"/>
      <c r="H26" s="21"/>
      <c r="I26" s="22"/>
      <c r="J26" s="15"/>
      <c r="K26" s="16"/>
      <c r="L26" s="7">
        <f t="shared" si="0"/>
        <v>0</v>
      </c>
    </row>
    <row r="28" spans="1:13" ht="14.25" customHeight="1" x14ac:dyDescent="0.15">
      <c r="A28" s="56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3" ht="14.25" customHeight="1" x14ac:dyDescent="0.15">
      <c r="A29" s="62" t="s">
        <v>8</v>
      </c>
      <c r="B29" s="63" t="s">
        <v>0</v>
      </c>
      <c r="C29" s="62" t="s">
        <v>3</v>
      </c>
      <c r="D29" s="60" t="s">
        <v>55</v>
      </c>
      <c r="E29" s="60"/>
      <c r="F29" s="60" t="s">
        <v>71</v>
      </c>
      <c r="G29" s="60"/>
      <c r="H29" s="60" t="s">
        <v>72</v>
      </c>
      <c r="I29" s="60"/>
      <c r="J29" s="60" t="s">
        <v>73</v>
      </c>
      <c r="K29" s="60"/>
      <c r="L29" s="36" t="s">
        <v>28</v>
      </c>
      <c r="M29" s="32" t="s">
        <v>43</v>
      </c>
    </row>
    <row r="30" spans="1:13" ht="14.25" customHeight="1" x14ac:dyDescent="0.15">
      <c r="A30" s="62"/>
      <c r="B30" s="63"/>
      <c r="C30" s="63"/>
      <c r="D30" s="64">
        <v>3</v>
      </c>
      <c r="E30" s="64"/>
      <c r="F30" s="64">
        <v>4</v>
      </c>
      <c r="G30" s="64"/>
      <c r="H30" s="64">
        <v>4</v>
      </c>
      <c r="I30" s="64"/>
      <c r="J30" s="61">
        <v>4</v>
      </c>
      <c r="K30" s="61"/>
      <c r="L30" s="35">
        <f>ROUNDDOWN(AVERAGE(D30:K30),0)</f>
        <v>3</v>
      </c>
      <c r="M30" s="33">
        <f>IF(L30&lt;2,0,IF(L30&lt;4,1,IF(L30&lt;6,2,IF(L30&lt;8,3,IF(L30&lt;10,4,IF(L30&lt;12,5,6))))))</f>
        <v>1</v>
      </c>
    </row>
    <row r="31" spans="1:13" ht="14.25" customHeight="1" x14ac:dyDescent="0.15">
      <c r="A31" s="62"/>
      <c r="B31" s="63"/>
      <c r="C31" s="63"/>
      <c r="D31" s="25" t="s">
        <v>1</v>
      </c>
      <c r="E31" s="26" t="s">
        <v>2</v>
      </c>
      <c r="F31" s="25" t="s">
        <v>1</v>
      </c>
      <c r="G31" s="26" t="s">
        <v>2</v>
      </c>
      <c r="H31" s="25" t="s">
        <v>1</v>
      </c>
      <c r="I31" s="26" t="s">
        <v>2</v>
      </c>
      <c r="J31" s="12" t="s">
        <v>1</v>
      </c>
      <c r="K31" s="13" t="s">
        <v>2</v>
      </c>
      <c r="L31" s="36" t="s">
        <v>29</v>
      </c>
    </row>
    <row r="32" spans="1:13" ht="14.25" customHeight="1" x14ac:dyDescent="0.15">
      <c r="A32" s="24">
        <v>1</v>
      </c>
      <c r="B32" s="23" t="s">
        <v>82</v>
      </c>
      <c r="C32" s="23">
        <v>240</v>
      </c>
      <c r="D32" s="21">
        <v>1</v>
      </c>
      <c r="E32" s="22">
        <f>VLOOKUP(D32,$J$64:$K$73,2,FALSE)</f>
        <v>20</v>
      </c>
      <c r="F32" s="21">
        <v>1</v>
      </c>
      <c r="G32" s="22">
        <f>VLOOKUP(F32,$J$64:$K$73,2,FALSE)</f>
        <v>20</v>
      </c>
      <c r="H32" s="21">
        <v>2</v>
      </c>
      <c r="I32" s="22">
        <f>VLOOKUP(H32,$J$64:$K$73,2,FALSE)</f>
        <v>15</v>
      </c>
      <c r="J32" s="21">
        <v>1</v>
      </c>
      <c r="K32" s="22">
        <f>VLOOKUP(J32,$J$64:$K$73,2,FALSE)</f>
        <v>20</v>
      </c>
      <c r="L32" s="23">
        <f>SUM(E32,G32,I32,K32)</f>
        <v>75</v>
      </c>
    </row>
    <row r="33" spans="1:13" ht="14.25" customHeight="1" x14ac:dyDescent="0.15">
      <c r="A33" s="24">
        <v>2</v>
      </c>
      <c r="B33" s="23" t="s">
        <v>184</v>
      </c>
      <c r="C33" s="23">
        <v>39</v>
      </c>
      <c r="D33" s="21"/>
      <c r="E33" s="22"/>
      <c r="F33" s="21"/>
      <c r="G33" s="22"/>
      <c r="H33" s="21">
        <v>1</v>
      </c>
      <c r="I33" s="22">
        <f>VLOOKUP(H33,$J$64:$K$73,2,FALSE)</f>
        <v>20</v>
      </c>
      <c r="J33" s="15">
        <v>2</v>
      </c>
      <c r="K33" s="22">
        <f>VLOOKUP(J33,$J$64:$K$73,2,FALSE)</f>
        <v>15</v>
      </c>
      <c r="L33" s="7">
        <f>SUM(E33,G33,I33,K33)</f>
        <v>35</v>
      </c>
    </row>
    <row r="34" spans="1:13" ht="14.25" customHeight="1" x14ac:dyDescent="0.15">
      <c r="A34" s="24">
        <v>3</v>
      </c>
      <c r="B34" s="23" t="s">
        <v>158</v>
      </c>
      <c r="C34" s="23">
        <v>41</v>
      </c>
      <c r="D34" s="21"/>
      <c r="E34" s="22"/>
      <c r="F34" s="21">
        <v>2</v>
      </c>
      <c r="G34" s="22">
        <f>VLOOKUP(F34,$J$64:$K$73,2,FALSE)</f>
        <v>15</v>
      </c>
      <c r="H34" s="21"/>
      <c r="I34" s="22"/>
      <c r="J34" s="15"/>
      <c r="K34" s="22"/>
      <c r="L34" s="7">
        <f>SUM(E34,G34,I34,K34)</f>
        <v>15</v>
      </c>
    </row>
    <row r="35" spans="1:13" ht="14.25" customHeight="1" x14ac:dyDescent="0.15">
      <c r="A35" s="24">
        <v>4</v>
      </c>
      <c r="B35" s="23"/>
      <c r="C35" s="23"/>
      <c r="D35" s="21"/>
      <c r="E35" s="22"/>
      <c r="F35" s="21"/>
      <c r="G35" s="22"/>
      <c r="H35" s="21"/>
      <c r="I35" s="22"/>
      <c r="J35" s="15"/>
      <c r="K35" s="22"/>
      <c r="L35" s="7">
        <f t="shared" ref="L35" si="1">SUM(E35,G35,I35,K35)</f>
        <v>0</v>
      </c>
    </row>
    <row r="36" spans="1:13" ht="14.25" customHeight="1" x14ac:dyDescent="0.15">
      <c r="A36" s="24">
        <v>5</v>
      </c>
      <c r="B36" s="23"/>
      <c r="C36" s="23"/>
      <c r="D36" s="21"/>
      <c r="E36" s="22"/>
      <c r="F36" s="21"/>
      <c r="G36" s="22"/>
      <c r="H36" s="21"/>
      <c r="I36" s="22"/>
      <c r="J36" s="15"/>
      <c r="K36" s="22"/>
      <c r="L36" s="7">
        <f t="shared" ref="L36" si="2">SUM(E36,G36,I36,K36)</f>
        <v>0</v>
      </c>
    </row>
    <row r="38" spans="1:13" ht="14.25" customHeight="1" x14ac:dyDescent="0.15">
      <c r="A38" s="56" t="s">
        <v>35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8"/>
    </row>
    <row r="39" spans="1:13" ht="14.25" customHeight="1" x14ac:dyDescent="0.15">
      <c r="A39" s="62" t="s">
        <v>8</v>
      </c>
      <c r="B39" s="63" t="s">
        <v>0</v>
      </c>
      <c r="C39" s="62" t="s">
        <v>3</v>
      </c>
      <c r="D39" s="60" t="s">
        <v>55</v>
      </c>
      <c r="E39" s="60"/>
      <c r="F39" s="60" t="s">
        <v>71</v>
      </c>
      <c r="G39" s="60"/>
      <c r="H39" s="60" t="s">
        <v>72</v>
      </c>
      <c r="I39" s="60"/>
      <c r="J39" s="60" t="s">
        <v>73</v>
      </c>
      <c r="K39" s="60"/>
      <c r="L39" s="36" t="s">
        <v>28</v>
      </c>
      <c r="M39" s="32" t="s">
        <v>43</v>
      </c>
    </row>
    <row r="40" spans="1:13" ht="14.25" customHeight="1" x14ac:dyDescent="0.15">
      <c r="A40" s="62"/>
      <c r="B40" s="63"/>
      <c r="C40" s="63"/>
      <c r="D40" s="64">
        <v>8</v>
      </c>
      <c r="E40" s="64"/>
      <c r="F40" s="64">
        <v>7</v>
      </c>
      <c r="G40" s="64"/>
      <c r="H40" s="64">
        <v>7</v>
      </c>
      <c r="I40" s="64"/>
      <c r="J40" s="61">
        <v>7</v>
      </c>
      <c r="K40" s="61"/>
      <c r="L40" s="35">
        <f>ROUNDDOWN(AVERAGE(D40:K40),0)</f>
        <v>7</v>
      </c>
      <c r="M40" s="33">
        <f>IF(L40&lt;2,0,IF(L40&lt;4,1,IF(L40&lt;6,2,IF(L40&lt;8,3,IF(L40&lt;10,4,IF(L40&lt;12,5,6))))))</f>
        <v>3</v>
      </c>
    </row>
    <row r="41" spans="1:13" ht="14.25" customHeight="1" x14ac:dyDescent="0.15">
      <c r="A41" s="62"/>
      <c r="B41" s="63"/>
      <c r="C41" s="63"/>
      <c r="D41" s="25" t="s">
        <v>1</v>
      </c>
      <c r="E41" s="26" t="s">
        <v>2</v>
      </c>
      <c r="F41" s="25" t="s">
        <v>1</v>
      </c>
      <c r="G41" s="26" t="s">
        <v>2</v>
      </c>
      <c r="H41" s="25" t="s">
        <v>1</v>
      </c>
      <c r="I41" s="26" t="s">
        <v>2</v>
      </c>
      <c r="J41" s="12" t="s">
        <v>1</v>
      </c>
      <c r="K41" s="13" t="s">
        <v>2</v>
      </c>
      <c r="L41" s="36" t="s">
        <v>29</v>
      </c>
    </row>
    <row r="42" spans="1:13" ht="14.25" customHeight="1" x14ac:dyDescent="0.15">
      <c r="A42" s="24">
        <v>1</v>
      </c>
      <c r="B42" s="23" t="s">
        <v>157</v>
      </c>
      <c r="C42" s="23">
        <v>18</v>
      </c>
      <c r="D42" s="21"/>
      <c r="E42" s="22"/>
      <c r="F42" s="21">
        <v>3</v>
      </c>
      <c r="G42" s="22">
        <f>VLOOKUP(F42,$J$64:$K$73,2,FALSE)</f>
        <v>12</v>
      </c>
      <c r="H42" s="21">
        <v>2</v>
      </c>
      <c r="I42" s="22">
        <f>VLOOKUP(H42,$J$64:$K$73,2,FALSE)</f>
        <v>15</v>
      </c>
      <c r="J42" s="21">
        <v>2</v>
      </c>
      <c r="K42" s="22">
        <f>VLOOKUP(J42,$J$64:$K$73,2,FALSE)</f>
        <v>15</v>
      </c>
      <c r="L42" s="23">
        <f t="shared" ref="L42" si="3">SUM(E42,G42,I42,K42)</f>
        <v>42</v>
      </c>
    </row>
    <row r="43" spans="1:13" ht="14.25" customHeight="1" x14ac:dyDescent="0.15">
      <c r="A43" s="24">
        <v>2</v>
      </c>
      <c r="B43" s="23" t="s">
        <v>182</v>
      </c>
      <c r="C43" s="23">
        <v>3</v>
      </c>
      <c r="D43" s="21"/>
      <c r="E43" s="22"/>
      <c r="F43" s="21"/>
      <c r="G43" s="22"/>
      <c r="H43" s="21">
        <v>1</v>
      </c>
      <c r="I43" s="22">
        <f>VLOOKUP(H43,$J$64:$K$73,2,FALSE)</f>
        <v>20</v>
      </c>
      <c r="J43" s="15">
        <v>1</v>
      </c>
      <c r="K43" s="22">
        <f>VLOOKUP(J43,$J$64:$K$73,2,FALSE)</f>
        <v>20</v>
      </c>
      <c r="L43" s="7">
        <f>SUM(E43,G43,I43,K43)</f>
        <v>40</v>
      </c>
    </row>
    <row r="44" spans="1:13" ht="14.25" customHeight="1" x14ac:dyDescent="0.15">
      <c r="A44" s="24">
        <v>3</v>
      </c>
      <c r="B44" s="23" t="s">
        <v>84</v>
      </c>
      <c r="C44" s="7">
        <v>91</v>
      </c>
      <c r="D44" s="15">
        <v>2</v>
      </c>
      <c r="E44" s="22">
        <f>VLOOKUP(D44,$J$64:$K$73,2,FALSE)</f>
        <v>15</v>
      </c>
      <c r="F44" s="21">
        <v>2</v>
      </c>
      <c r="G44" s="22">
        <f>VLOOKUP(F44,$J$64:$K$73,2,FALSE)</f>
        <v>15</v>
      </c>
      <c r="H44" s="15"/>
      <c r="I44" s="22"/>
      <c r="J44" s="15"/>
      <c r="K44" s="16"/>
      <c r="L44" s="7">
        <f>SUM(E44,G44,I44,K44)</f>
        <v>30</v>
      </c>
    </row>
    <row r="45" spans="1:13" ht="14.25" customHeight="1" x14ac:dyDescent="0.15">
      <c r="A45" s="24">
        <v>4</v>
      </c>
      <c r="B45" s="23" t="s">
        <v>156</v>
      </c>
      <c r="C45" s="23">
        <v>98</v>
      </c>
      <c r="D45" s="21"/>
      <c r="E45" s="22"/>
      <c r="F45" s="21">
        <v>1</v>
      </c>
      <c r="G45" s="22">
        <f>VLOOKUP(F45,$J$64:$K$73,2,FALSE)</f>
        <v>20</v>
      </c>
      <c r="H45" s="21"/>
      <c r="I45" s="22"/>
      <c r="J45" s="21"/>
      <c r="K45" s="22"/>
      <c r="L45" s="23">
        <f t="shared" ref="L45:L50" si="4">SUM(E45,G45,I45,K45)</f>
        <v>20</v>
      </c>
    </row>
    <row r="46" spans="1:13" ht="14.25" customHeight="1" x14ac:dyDescent="0.15">
      <c r="A46" s="24">
        <v>5</v>
      </c>
      <c r="B46" s="23" t="s">
        <v>83</v>
      </c>
      <c r="C46" s="23">
        <v>74</v>
      </c>
      <c r="D46" s="21">
        <v>1</v>
      </c>
      <c r="E46" s="22">
        <f>VLOOKUP(D46,$J$64:$K$73,2,FALSE)</f>
        <v>20</v>
      </c>
      <c r="F46" s="21"/>
      <c r="G46" s="22"/>
      <c r="H46" s="21"/>
      <c r="I46" s="22"/>
      <c r="J46" s="21"/>
      <c r="K46" s="22"/>
      <c r="L46" s="23">
        <f t="shared" si="4"/>
        <v>20</v>
      </c>
    </row>
    <row r="47" spans="1:13" ht="14.25" customHeight="1" x14ac:dyDescent="0.15">
      <c r="A47" s="24">
        <v>6</v>
      </c>
      <c r="B47" s="23" t="s">
        <v>193</v>
      </c>
      <c r="C47" s="23">
        <v>32</v>
      </c>
      <c r="D47" s="21"/>
      <c r="E47" s="22"/>
      <c r="F47" s="21"/>
      <c r="G47" s="22"/>
      <c r="H47" s="21"/>
      <c r="I47" s="22"/>
      <c r="J47" s="15">
        <v>3</v>
      </c>
      <c r="K47" s="22">
        <f>VLOOKUP(J47,$J$64:$K$73,2,FALSE)</f>
        <v>12</v>
      </c>
      <c r="L47" s="7">
        <f t="shared" ref="L47" si="5">SUM(E47,G47,I47,K47)</f>
        <v>12</v>
      </c>
    </row>
    <row r="48" spans="1:13" ht="14.25" customHeight="1" x14ac:dyDescent="0.15">
      <c r="A48" s="24">
        <v>7</v>
      </c>
      <c r="B48" s="23" t="s">
        <v>183</v>
      </c>
      <c r="C48" s="23">
        <v>42</v>
      </c>
      <c r="D48" s="21"/>
      <c r="E48" s="22"/>
      <c r="F48" s="21"/>
      <c r="G48" s="22"/>
      <c r="H48" s="21">
        <v>3</v>
      </c>
      <c r="I48" s="22">
        <f>VLOOKUP(H48,$J$64:$K$73,2,FALSE)</f>
        <v>12</v>
      </c>
      <c r="J48" s="15"/>
      <c r="K48" s="22"/>
      <c r="L48" s="7">
        <f t="shared" si="4"/>
        <v>12</v>
      </c>
    </row>
    <row r="49" spans="1:15" ht="14.25" customHeight="1" x14ac:dyDescent="0.15">
      <c r="A49" s="24">
        <v>8</v>
      </c>
      <c r="B49" s="23" t="s">
        <v>85</v>
      </c>
      <c r="C49" s="23">
        <v>17</v>
      </c>
      <c r="D49" s="21">
        <v>3</v>
      </c>
      <c r="E49" s="22">
        <f>VLOOKUP(D49,$J$64:$K$73,2,FALSE)</f>
        <v>12</v>
      </c>
      <c r="F49" s="21"/>
      <c r="G49" s="22"/>
      <c r="H49" s="21"/>
      <c r="I49" s="22"/>
      <c r="J49" s="21"/>
      <c r="K49" s="22"/>
      <c r="L49" s="23">
        <f t="shared" si="4"/>
        <v>12</v>
      </c>
    </row>
    <row r="50" spans="1:15" ht="14.25" customHeight="1" x14ac:dyDescent="0.15">
      <c r="A50" s="24">
        <v>9</v>
      </c>
      <c r="B50" s="23" t="s">
        <v>86</v>
      </c>
      <c r="C50" s="23">
        <v>12</v>
      </c>
      <c r="D50" s="21">
        <v>4</v>
      </c>
      <c r="E50" s="22">
        <f>VLOOKUP(D50,$J$64:$K$73,2,FALSE)</f>
        <v>10</v>
      </c>
      <c r="F50" s="21"/>
      <c r="G50" s="22"/>
      <c r="H50" s="21"/>
      <c r="I50" s="22"/>
      <c r="J50" s="15"/>
      <c r="K50" s="22"/>
      <c r="L50" s="7">
        <f t="shared" si="4"/>
        <v>10</v>
      </c>
    </row>
    <row r="52" spans="1:15" ht="15" x14ac:dyDescent="0.15">
      <c r="A52" s="56" t="s">
        <v>36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</row>
    <row r="53" spans="1:15" ht="15" customHeight="1" x14ac:dyDescent="0.15">
      <c r="A53" s="59" t="s">
        <v>8</v>
      </c>
      <c r="B53" s="60" t="s">
        <v>0</v>
      </c>
      <c r="C53" s="59" t="s">
        <v>3</v>
      </c>
      <c r="D53" s="60" t="s">
        <v>55</v>
      </c>
      <c r="E53" s="60"/>
      <c r="F53" s="60" t="s">
        <v>71</v>
      </c>
      <c r="G53" s="60"/>
      <c r="H53" s="60" t="s">
        <v>72</v>
      </c>
      <c r="I53" s="60"/>
      <c r="J53" s="60" t="s">
        <v>73</v>
      </c>
      <c r="K53" s="60"/>
      <c r="L53" s="49" t="s">
        <v>28</v>
      </c>
      <c r="M53" s="32" t="s">
        <v>43</v>
      </c>
      <c r="N53" s="40"/>
      <c r="O53" s="40"/>
    </row>
    <row r="54" spans="1:15" ht="15" x14ac:dyDescent="0.15">
      <c r="A54" s="59"/>
      <c r="B54" s="60"/>
      <c r="C54" s="60"/>
      <c r="D54" s="61">
        <v>6</v>
      </c>
      <c r="E54" s="61"/>
      <c r="F54" s="61">
        <v>9</v>
      </c>
      <c r="G54" s="61"/>
      <c r="H54" s="61">
        <v>7</v>
      </c>
      <c r="I54" s="61"/>
      <c r="J54" s="61">
        <v>7</v>
      </c>
      <c r="K54" s="61"/>
      <c r="L54" s="48">
        <f>ROUNDDOWN(AVERAGE(D54:K54),0)</f>
        <v>7</v>
      </c>
      <c r="M54" s="33">
        <f>IF(L54&lt;2,0,IF(L54&lt;4,1,IF(L54&lt;6,2,IF(L54&lt;8,3,IF(L54&lt;10,4,IF(L54&lt;12,5,6))))))</f>
        <v>3</v>
      </c>
      <c r="N54" s="41"/>
      <c r="O54" s="41"/>
    </row>
    <row r="55" spans="1:15" ht="15" x14ac:dyDescent="0.15">
      <c r="A55" s="59"/>
      <c r="B55" s="60"/>
      <c r="C55" s="60"/>
      <c r="D55" s="50" t="s">
        <v>1</v>
      </c>
      <c r="E55" s="13" t="s">
        <v>2</v>
      </c>
      <c r="F55" s="50" t="s">
        <v>1</v>
      </c>
      <c r="G55" s="13" t="s">
        <v>2</v>
      </c>
      <c r="H55" s="50" t="s">
        <v>1</v>
      </c>
      <c r="I55" s="13" t="s">
        <v>2</v>
      </c>
      <c r="J55" s="50" t="s">
        <v>1</v>
      </c>
      <c r="K55" s="13" t="s">
        <v>2</v>
      </c>
      <c r="L55" s="49" t="s">
        <v>29</v>
      </c>
    </row>
    <row r="56" spans="1:15" ht="15" x14ac:dyDescent="0.15">
      <c r="A56" s="24">
        <v>1</v>
      </c>
      <c r="B56" s="23" t="s">
        <v>89</v>
      </c>
      <c r="C56" s="23">
        <v>10</v>
      </c>
      <c r="D56" s="21">
        <v>3</v>
      </c>
      <c r="E56" s="22">
        <f>VLOOKUP(D56,$J$64:$K$73,2,FALSE)</f>
        <v>12</v>
      </c>
      <c r="F56" s="21">
        <v>3</v>
      </c>
      <c r="G56" s="22">
        <f>VLOOKUP(F56,$J$64:$K$73,2,FALSE)</f>
        <v>12</v>
      </c>
      <c r="H56" s="21">
        <v>2</v>
      </c>
      <c r="I56" s="22">
        <f>VLOOKUP(H56,$J$64:$K$73,2,FALSE)</f>
        <v>15</v>
      </c>
      <c r="J56" s="21">
        <v>1</v>
      </c>
      <c r="K56" s="22">
        <f>VLOOKUP(J56,$J$64:$K$73,2,FALSE)</f>
        <v>20</v>
      </c>
      <c r="L56" s="23">
        <f>SUM(E56,G56,I56,K56)</f>
        <v>59</v>
      </c>
    </row>
    <row r="57" spans="1:15" ht="15" x14ac:dyDescent="0.15">
      <c r="A57" s="24">
        <v>2</v>
      </c>
      <c r="B57" s="23" t="s">
        <v>160</v>
      </c>
      <c r="C57" s="23">
        <v>88</v>
      </c>
      <c r="D57" s="21"/>
      <c r="E57" s="22"/>
      <c r="F57" s="21">
        <v>1</v>
      </c>
      <c r="G57" s="22">
        <f>VLOOKUP(F57,$J$64:$K$73,2,FALSE)</f>
        <v>20</v>
      </c>
      <c r="H57" s="21">
        <v>1</v>
      </c>
      <c r="I57" s="22">
        <f>VLOOKUP(H57,$J$64:$K$73,2,FALSE)</f>
        <v>20</v>
      </c>
      <c r="J57" s="21">
        <v>2</v>
      </c>
      <c r="K57" s="22">
        <f>VLOOKUP(J57,$J$64:$K$73,2,FALSE)</f>
        <v>15</v>
      </c>
      <c r="L57" s="23">
        <f>SUM(E57,G57,I57,K57)</f>
        <v>55</v>
      </c>
    </row>
    <row r="58" spans="1:15" ht="15" x14ac:dyDescent="0.15">
      <c r="A58" s="24">
        <v>3</v>
      </c>
      <c r="B58" s="23" t="s">
        <v>87</v>
      </c>
      <c r="C58" s="23">
        <v>2</v>
      </c>
      <c r="D58" s="21">
        <v>1</v>
      </c>
      <c r="E58" s="22">
        <f>VLOOKUP(D58,$J$64:$K$73,2,FALSE)</f>
        <v>20</v>
      </c>
      <c r="F58" s="21">
        <v>2</v>
      </c>
      <c r="G58" s="22">
        <f>VLOOKUP(F58,$J$64:$K$73,2,FALSE)</f>
        <v>15</v>
      </c>
      <c r="H58" s="21">
        <v>3</v>
      </c>
      <c r="I58" s="22">
        <f>VLOOKUP(H58,$J$64:$K$73,2,FALSE)</f>
        <v>12</v>
      </c>
      <c r="J58" s="21"/>
      <c r="K58" s="22"/>
      <c r="L58" s="23">
        <f>SUM(E58,G58,I58,K58)</f>
        <v>47</v>
      </c>
    </row>
    <row r="59" spans="1:15" ht="15" x14ac:dyDescent="0.15">
      <c r="A59" s="24">
        <v>4</v>
      </c>
      <c r="B59" s="23" t="s">
        <v>88</v>
      </c>
      <c r="C59" s="47">
        <v>1</v>
      </c>
      <c r="D59" s="21">
        <v>2</v>
      </c>
      <c r="E59" s="22">
        <f>VLOOKUP(D59,$J$64:$K$73,2,FALSE)</f>
        <v>15</v>
      </c>
      <c r="F59" s="21">
        <v>4</v>
      </c>
      <c r="G59" s="22">
        <f>VLOOKUP(F59,$J$64:$K$73,2,FALSE)</f>
        <v>10</v>
      </c>
      <c r="H59" s="21"/>
      <c r="I59" s="22"/>
      <c r="J59" s="21">
        <v>3</v>
      </c>
      <c r="K59" s="22">
        <f>VLOOKUP(J59,$J$64:$K$73,2,FALSE)</f>
        <v>12</v>
      </c>
      <c r="L59" s="23">
        <f>SUM(E59,G59,I59,K59)</f>
        <v>37</v>
      </c>
    </row>
    <row r="60" spans="1:15" ht="15" x14ac:dyDescent="0.15">
      <c r="A60" s="24">
        <v>5</v>
      </c>
      <c r="B60" s="23"/>
      <c r="C60" s="7"/>
      <c r="D60" s="15"/>
      <c r="E60" s="22"/>
      <c r="F60" s="15"/>
      <c r="G60" s="16"/>
      <c r="H60" s="15"/>
      <c r="I60" s="22"/>
      <c r="J60" s="15"/>
      <c r="K60" s="22"/>
      <c r="L60" s="7">
        <f t="shared" ref="L60:L61" si="6">SUM(E60,G60,I60,K60)</f>
        <v>0</v>
      </c>
    </row>
    <row r="61" spans="1:15" ht="15" x14ac:dyDescent="0.15">
      <c r="A61" s="24">
        <v>6</v>
      </c>
      <c r="B61" s="7"/>
      <c r="C61" s="7"/>
      <c r="D61" s="15"/>
      <c r="E61" s="16"/>
      <c r="F61" s="15"/>
      <c r="G61" s="16"/>
      <c r="H61" s="15"/>
      <c r="I61" s="22"/>
      <c r="J61" s="15"/>
      <c r="K61" s="22"/>
      <c r="L61" s="7">
        <f t="shared" si="6"/>
        <v>0</v>
      </c>
    </row>
    <row r="63" spans="1:15" ht="14.25" customHeight="1" x14ac:dyDescent="0.15">
      <c r="J63" s="8" t="s">
        <v>27</v>
      </c>
    </row>
    <row r="64" spans="1:15" ht="14.25" customHeight="1" x14ac:dyDescent="0.15">
      <c r="J64" s="30">
        <v>1</v>
      </c>
      <c r="K64" s="29">
        <v>20</v>
      </c>
    </row>
    <row r="65" spans="10:11" ht="14.25" customHeight="1" x14ac:dyDescent="0.15">
      <c r="J65" s="30">
        <v>2</v>
      </c>
      <c r="K65" s="29">
        <v>15</v>
      </c>
    </row>
    <row r="66" spans="10:11" ht="14.25" customHeight="1" x14ac:dyDescent="0.15">
      <c r="J66" s="30">
        <v>3</v>
      </c>
      <c r="K66" s="29">
        <v>12</v>
      </c>
    </row>
    <row r="67" spans="10:11" ht="14.25" customHeight="1" x14ac:dyDescent="0.15">
      <c r="J67" s="30">
        <v>4</v>
      </c>
      <c r="K67" s="29">
        <v>10</v>
      </c>
    </row>
    <row r="68" spans="10:11" ht="14.25" customHeight="1" x14ac:dyDescent="0.15">
      <c r="J68" s="30">
        <v>5</v>
      </c>
      <c r="K68" s="29">
        <v>8</v>
      </c>
    </row>
    <row r="69" spans="10:11" ht="14.25" customHeight="1" x14ac:dyDescent="0.15">
      <c r="J69" s="30">
        <v>6</v>
      </c>
      <c r="K69" s="29">
        <v>6</v>
      </c>
    </row>
    <row r="70" spans="10:11" ht="14.25" customHeight="1" x14ac:dyDescent="0.15">
      <c r="J70" s="30">
        <v>7</v>
      </c>
      <c r="K70" s="29">
        <v>4</v>
      </c>
    </row>
    <row r="71" spans="10:11" ht="14.25" customHeight="1" x14ac:dyDescent="0.15">
      <c r="J71" s="30">
        <v>8</v>
      </c>
      <c r="K71" s="29">
        <v>3</v>
      </c>
    </row>
    <row r="72" spans="10:11" ht="14.25" customHeight="1" x14ac:dyDescent="0.15">
      <c r="J72" s="30">
        <v>9</v>
      </c>
      <c r="K72" s="29">
        <v>2</v>
      </c>
    </row>
    <row r="73" spans="10:11" ht="14.25" customHeight="1" x14ac:dyDescent="0.15">
      <c r="J73" s="30">
        <v>10</v>
      </c>
      <c r="K73" s="29">
        <v>1</v>
      </c>
    </row>
  </sheetData>
  <sortState ref="B7:L9">
    <sortCondition descending="1" ref="L7:L9"/>
  </sortState>
  <mergeCells count="72">
    <mergeCell ref="A52:L52"/>
    <mergeCell ref="A53:A55"/>
    <mergeCell ref="B53:B55"/>
    <mergeCell ref="C53:C55"/>
    <mergeCell ref="D53:E53"/>
    <mergeCell ref="F53:G53"/>
    <mergeCell ref="H53:I53"/>
    <mergeCell ref="J53:K53"/>
    <mergeCell ref="D54:E54"/>
    <mergeCell ref="F54:G54"/>
    <mergeCell ref="H54:I54"/>
    <mergeCell ref="J54:K54"/>
    <mergeCell ref="A4:A6"/>
    <mergeCell ref="F5:G5"/>
    <mergeCell ref="H5:I5"/>
    <mergeCell ref="A3:L3"/>
    <mergeCell ref="A11:L11"/>
    <mergeCell ref="J4:K4"/>
    <mergeCell ref="D5:E5"/>
    <mergeCell ref="B4:B6"/>
    <mergeCell ref="J5:K5"/>
    <mergeCell ref="C4:C6"/>
    <mergeCell ref="D4:E4"/>
    <mergeCell ref="F4:G4"/>
    <mergeCell ref="H4:I4"/>
    <mergeCell ref="A12:A14"/>
    <mergeCell ref="B12:B14"/>
    <mergeCell ref="C12:C14"/>
    <mergeCell ref="D12:E12"/>
    <mergeCell ref="F12:G12"/>
    <mergeCell ref="H12:I12"/>
    <mergeCell ref="J12:K12"/>
    <mergeCell ref="D13:E13"/>
    <mergeCell ref="F13:G13"/>
    <mergeCell ref="H13:I13"/>
    <mergeCell ref="J13:K13"/>
    <mergeCell ref="A19:L19"/>
    <mergeCell ref="A20:A22"/>
    <mergeCell ref="B20:B22"/>
    <mergeCell ref="C20:C22"/>
    <mergeCell ref="D20:E20"/>
    <mergeCell ref="F20:G20"/>
    <mergeCell ref="H20:I20"/>
    <mergeCell ref="J20:K20"/>
    <mergeCell ref="D21:E21"/>
    <mergeCell ref="F21:G21"/>
    <mergeCell ref="H21:I21"/>
    <mergeCell ref="J21:K21"/>
    <mergeCell ref="A28:L28"/>
    <mergeCell ref="A29:A31"/>
    <mergeCell ref="B29:B31"/>
    <mergeCell ref="C29:C31"/>
    <mergeCell ref="D29:E29"/>
    <mergeCell ref="F29:G29"/>
    <mergeCell ref="H29:I29"/>
    <mergeCell ref="J29:K29"/>
    <mergeCell ref="D30:E30"/>
    <mergeCell ref="F30:G30"/>
    <mergeCell ref="H30:I30"/>
    <mergeCell ref="J30:K30"/>
    <mergeCell ref="A38:L38"/>
    <mergeCell ref="A39:A41"/>
    <mergeCell ref="B39:B41"/>
    <mergeCell ref="C39:C41"/>
    <mergeCell ref="D39:E39"/>
    <mergeCell ref="F39:G39"/>
    <mergeCell ref="H39:I39"/>
    <mergeCell ref="J39:K39"/>
    <mergeCell ref="D40:E40"/>
    <mergeCell ref="F40:G40"/>
    <mergeCell ref="H40:I40"/>
    <mergeCell ref="J40:K40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8" orientation="portrait" r:id="rId1"/>
  <rowBreaks count="1" manualBreakCount="1">
    <brk id="6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="85" zoomScaleNormal="85" workbookViewId="0">
      <selection activeCell="K64" sqref="K64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58</v>
      </c>
    </row>
    <row r="2" spans="1:13" ht="15" customHeight="1" x14ac:dyDescent="0.15">
      <c r="A2" s="9"/>
    </row>
    <row r="3" spans="1:13" x14ac:dyDescent="0.15">
      <c r="A3" s="56" t="s">
        <v>45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3" ht="15" customHeight="1" x14ac:dyDescent="0.15">
      <c r="A4" s="59" t="s">
        <v>8</v>
      </c>
      <c r="B4" s="63" t="s">
        <v>0</v>
      </c>
      <c r="C4" s="59" t="s">
        <v>3</v>
      </c>
      <c r="D4" s="60" t="s">
        <v>57</v>
      </c>
      <c r="E4" s="60"/>
      <c r="F4" s="60" t="s">
        <v>54</v>
      </c>
      <c r="G4" s="60"/>
      <c r="H4" s="60" t="s">
        <v>69</v>
      </c>
      <c r="I4" s="60"/>
      <c r="J4" s="60" t="s">
        <v>70</v>
      </c>
      <c r="K4" s="60"/>
      <c r="L4" s="34" t="s">
        <v>31</v>
      </c>
      <c r="M4" s="32" t="s">
        <v>44</v>
      </c>
    </row>
    <row r="5" spans="1:13" x14ac:dyDescent="0.15">
      <c r="A5" s="59"/>
      <c r="B5" s="63"/>
      <c r="C5" s="60"/>
      <c r="D5" s="64">
        <v>5</v>
      </c>
      <c r="E5" s="64"/>
      <c r="F5" s="61">
        <v>5</v>
      </c>
      <c r="G5" s="61"/>
      <c r="H5" s="61">
        <v>6</v>
      </c>
      <c r="I5" s="61"/>
      <c r="J5" s="64">
        <v>7</v>
      </c>
      <c r="K5" s="64"/>
      <c r="L5" s="27">
        <f>ROUNDDOWN(AVERAGE(D5:K5),0)</f>
        <v>5</v>
      </c>
      <c r="M5" s="33">
        <f>IF(L5&lt;2,0,IF(L5&lt;4,1,IF(L5&lt;6,2,IF(L5&lt;8,3,3))))</f>
        <v>2</v>
      </c>
    </row>
    <row r="6" spans="1:13" x14ac:dyDescent="0.15">
      <c r="A6" s="59"/>
      <c r="B6" s="63"/>
      <c r="C6" s="60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34" t="s">
        <v>38</v>
      </c>
    </row>
    <row r="7" spans="1:13" x14ac:dyDescent="0.15">
      <c r="A7" s="24">
        <v>1</v>
      </c>
      <c r="B7" s="23" t="s">
        <v>93</v>
      </c>
      <c r="C7" s="23">
        <v>76</v>
      </c>
      <c r="D7" s="21">
        <v>1</v>
      </c>
      <c r="E7" s="22">
        <f>VLOOKUP(D7,$J$71:$K$80,2,FALSE)</f>
        <v>20</v>
      </c>
      <c r="F7" s="21">
        <v>1</v>
      </c>
      <c r="G7" s="22">
        <f>VLOOKUP(F7,$J$71:$K$80,2,FALSE)</f>
        <v>20</v>
      </c>
      <c r="H7" s="21">
        <v>3</v>
      </c>
      <c r="I7" s="22">
        <f>VLOOKUP(H7,$J$71:$K$80,2,FALSE)</f>
        <v>12</v>
      </c>
      <c r="J7" s="21">
        <v>2</v>
      </c>
      <c r="K7" s="22">
        <f>VLOOKUP(J7,$J$71:$K$80,2,FALSE)</f>
        <v>15</v>
      </c>
      <c r="L7" s="23">
        <f>SUM(E7,G7,I7,K7)</f>
        <v>67</v>
      </c>
    </row>
    <row r="8" spans="1:13" x14ac:dyDescent="0.15">
      <c r="A8" s="14">
        <v>2</v>
      </c>
      <c r="B8" s="23" t="s">
        <v>144</v>
      </c>
      <c r="C8" s="7">
        <v>34</v>
      </c>
      <c r="D8" s="15"/>
      <c r="E8" s="22"/>
      <c r="F8" s="15">
        <v>2</v>
      </c>
      <c r="G8" s="22">
        <f>VLOOKUP(F8,$J$71:$K$80,2,FALSE)</f>
        <v>15</v>
      </c>
      <c r="H8" s="15">
        <v>1</v>
      </c>
      <c r="I8" s="22">
        <f>VLOOKUP(H8,$J$71:$K$80,2,FALSE)</f>
        <v>20</v>
      </c>
      <c r="J8" s="21">
        <v>3</v>
      </c>
      <c r="K8" s="22">
        <f>VLOOKUP(J8,$J$71:$K$80,2,FALSE)</f>
        <v>12</v>
      </c>
      <c r="L8" s="23">
        <f>SUM(E8,G8,I8,K8)</f>
        <v>47</v>
      </c>
    </row>
    <row r="9" spans="1:13" x14ac:dyDescent="0.15">
      <c r="A9" s="24">
        <v>3</v>
      </c>
      <c r="B9" s="23" t="s">
        <v>172</v>
      </c>
      <c r="C9" s="7">
        <v>53</v>
      </c>
      <c r="D9" s="15"/>
      <c r="E9" s="16"/>
      <c r="F9" s="15"/>
      <c r="G9" s="16"/>
      <c r="H9" s="15"/>
      <c r="I9" s="22"/>
      <c r="J9" s="15">
        <v>1</v>
      </c>
      <c r="K9" s="22">
        <f>VLOOKUP(J9,$J$71:$K$80,2,FALSE)</f>
        <v>20</v>
      </c>
      <c r="L9" s="23">
        <f>SUM(E9,G9,I9,K9)</f>
        <v>20</v>
      </c>
    </row>
    <row r="10" spans="1:13" x14ac:dyDescent="0.15">
      <c r="A10" s="14">
        <v>4</v>
      </c>
      <c r="B10" s="23" t="s">
        <v>153</v>
      </c>
      <c r="C10" s="23">
        <v>73</v>
      </c>
      <c r="D10" s="21"/>
      <c r="E10" s="22"/>
      <c r="F10" s="21"/>
      <c r="G10" s="22"/>
      <c r="H10" s="21">
        <v>2</v>
      </c>
      <c r="I10" s="22">
        <f>VLOOKUP(H10,$J$71:$K$80,2,FALSE)</f>
        <v>15</v>
      </c>
      <c r="J10" s="21"/>
      <c r="K10" s="22"/>
      <c r="L10" s="23">
        <f>SUM(E10,G10,I10,K10)</f>
        <v>15</v>
      </c>
    </row>
    <row r="11" spans="1:13" x14ac:dyDescent="0.15">
      <c r="A11" s="24">
        <v>5</v>
      </c>
      <c r="B11" s="23" t="s">
        <v>94</v>
      </c>
      <c r="C11" s="23">
        <v>27</v>
      </c>
      <c r="D11" s="21">
        <v>2</v>
      </c>
      <c r="E11" s="22">
        <f>VLOOKUP(D11,$J$71:$K$80,2,FALSE)</f>
        <v>15</v>
      </c>
      <c r="F11" s="21"/>
      <c r="G11" s="22"/>
      <c r="H11" s="21"/>
      <c r="I11" s="22"/>
      <c r="J11" s="21"/>
      <c r="K11" s="22"/>
      <c r="L11" s="23">
        <f>SUM(E11,G11,I11,K11)</f>
        <v>15</v>
      </c>
    </row>
    <row r="12" spans="1:13" x14ac:dyDescent="0.15">
      <c r="A12" s="14">
        <v>6</v>
      </c>
      <c r="B12" s="23"/>
      <c r="C12" s="7"/>
      <c r="D12" s="15"/>
      <c r="E12" s="16"/>
      <c r="F12" s="15"/>
      <c r="G12" s="16"/>
      <c r="H12" s="15"/>
      <c r="I12" s="16"/>
      <c r="J12" s="15"/>
      <c r="K12" s="22"/>
      <c r="L12" s="23">
        <f t="shared" ref="L12" si="0">SUM(E12,G12,I12,K12)</f>
        <v>0</v>
      </c>
    </row>
    <row r="14" spans="1:13" x14ac:dyDescent="0.15">
      <c r="A14" s="56" t="s">
        <v>46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3" ht="15" customHeight="1" x14ac:dyDescent="0.15">
      <c r="A15" s="59" t="s">
        <v>8</v>
      </c>
      <c r="B15" s="60" t="s">
        <v>0</v>
      </c>
      <c r="C15" s="59" t="s">
        <v>3</v>
      </c>
      <c r="D15" s="60" t="s">
        <v>57</v>
      </c>
      <c r="E15" s="60"/>
      <c r="F15" s="60" t="s">
        <v>54</v>
      </c>
      <c r="G15" s="60"/>
      <c r="H15" s="60" t="s">
        <v>69</v>
      </c>
      <c r="I15" s="60"/>
      <c r="J15" s="60" t="s">
        <v>70</v>
      </c>
      <c r="K15" s="60"/>
      <c r="L15" s="34" t="s">
        <v>31</v>
      </c>
      <c r="M15" s="32" t="s">
        <v>43</v>
      </c>
    </row>
    <row r="16" spans="1:13" x14ac:dyDescent="0.15">
      <c r="A16" s="59"/>
      <c r="B16" s="60"/>
      <c r="C16" s="60"/>
      <c r="D16" s="64">
        <v>5</v>
      </c>
      <c r="E16" s="64"/>
      <c r="F16" s="61">
        <v>6</v>
      </c>
      <c r="G16" s="61"/>
      <c r="H16" s="61">
        <v>5</v>
      </c>
      <c r="I16" s="61"/>
      <c r="J16" s="64">
        <v>8</v>
      </c>
      <c r="K16" s="64"/>
      <c r="L16" s="27">
        <f>ROUNDDOWN(AVERAGE(D16:K16),0)</f>
        <v>6</v>
      </c>
      <c r="M16" s="33">
        <f>IF(L16&lt;2,0,IF(L16&lt;4,1,IF(L16&lt;6,2,IF(L16&lt;8,3,3))))</f>
        <v>3</v>
      </c>
    </row>
    <row r="17" spans="1:13" x14ac:dyDescent="0.15">
      <c r="A17" s="59"/>
      <c r="B17" s="60"/>
      <c r="C17" s="60"/>
      <c r="D17" s="12" t="s">
        <v>1</v>
      </c>
      <c r="E17" s="13" t="s">
        <v>2</v>
      </c>
      <c r="F17" s="12" t="s">
        <v>1</v>
      </c>
      <c r="G17" s="13" t="s">
        <v>2</v>
      </c>
      <c r="H17" s="12" t="s">
        <v>1</v>
      </c>
      <c r="I17" s="13" t="s">
        <v>2</v>
      </c>
      <c r="J17" s="12" t="s">
        <v>1</v>
      </c>
      <c r="K17" s="13" t="s">
        <v>2</v>
      </c>
      <c r="L17" s="38" t="s">
        <v>38</v>
      </c>
    </row>
    <row r="18" spans="1:13" x14ac:dyDescent="0.15">
      <c r="A18" s="24">
        <v>1</v>
      </c>
      <c r="B18" s="23" t="s">
        <v>145</v>
      </c>
      <c r="C18" s="23">
        <v>777</v>
      </c>
      <c r="D18" s="21"/>
      <c r="E18" s="22"/>
      <c r="F18" s="21">
        <v>1</v>
      </c>
      <c r="G18" s="22">
        <f>VLOOKUP(F18,$J$71:$K$80,2,FALSE)</f>
        <v>20</v>
      </c>
      <c r="H18" s="21"/>
      <c r="I18" s="22"/>
      <c r="J18" s="21">
        <v>1</v>
      </c>
      <c r="K18" s="22">
        <f>VLOOKUP(J18,$J$71:$K$80,2,FALSE)</f>
        <v>20</v>
      </c>
      <c r="L18" s="23">
        <f t="shared" ref="L18:L23" si="1">SUM(E18,G18,I18,K18)</f>
        <v>40</v>
      </c>
    </row>
    <row r="19" spans="1:13" x14ac:dyDescent="0.15">
      <c r="A19" s="24">
        <v>2</v>
      </c>
      <c r="B19" s="23" t="s">
        <v>95</v>
      </c>
      <c r="C19" s="23">
        <v>55</v>
      </c>
      <c r="D19" s="21">
        <v>1</v>
      </c>
      <c r="E19" s="22">
        <f>VLOOKUP(D19,$J$71:$K$80,2,FALSE)</f>
        <v>20</v>
      </c>
      <c r="F19" s="21"/>
      <c r="G19" s="22"/>
      <c r="H19" s="21">
        <v>2</v>
      </c>
      <c r="I19" s="22">
        <f>VLOOKUP(H19,$J$71:$K$80,2,FALSE)</f>
        <v>15</v>
      </c>
      <c r="J19" s="21"/>
      <c r="K19" s="22"/>
      <c r="L19" s="23">
        <f t="shared" si="1"/>
        <v>35</v>
      </c>
    </row>
    <row r="20" spans="1:13" x14ac:dyDescent="0.15">
      <c r="A20" s="24">
        <v>3</v>
      </c>
      <c r="B20" s="7" t="s">
        <v>154</v>
      </c>
      <c r="C20" s="7">
        <v>91</v>
      </c>
      <c r="D20" s="15"/>
      <c r="E20" s="16"/>
      <c r="F20" s="15"/>
      <c r="G20" s="16"/>
      <c r="H20" s="15">
        <v>1</v>
      </c>
      <c r="I20" s="22">
        <f>VLOOKUP(H20,$J$71:$K$80,2,FALSE)</f>
        <v>20</v>
      </c>
      <c r="J20" s="21">
        <v>3</v>
      </c>
      <c r="K20" s="22">
        <f>VLOOKUP(J20,$J$71:$K$80,2,FALSE)</f>
        <v>12</v>
      </c>
      <c r="L20" s="23">
        <f t="shared" si="1"/>
        <v>32</v>
      </c>
    </row>
    <row r="21" spans="1:13" x14ac:dyDescent="0.15">
      <c r="A21" s="24">
        <v>4</v>
      </c>
      <c r="B21" s="7" t="s">
        <v>173</v>
      </c>
      <c r="C21" s="7">
        <v>88</v>
      </c>
      <c r="D21" s="15"/>
      <c r="E21" s="16"/>
      <c r="F21" s="15"/>
      <c r="G21" s="16"/>
      <c r="H21" s="15"/>
      <c r="I21" s="22"/>
      <c r="J21" s="15">
        <v>2</v>
      </c>
      <c r="K21" s="22">
        <f>VLOOKUP(J21,$J$71:$K$80,2,FALSE)</f>
        <v>15</v>
      </c>
      <c r="L21" s="23">
        <f t="shared" si="1"/>
        <v>15</v>
      </c>
    </row>
    <row r="22" spans="1:13" x14ac:dyDescent="0.15">
      <c r="A22" s="24">
        <v>5</v>
      </c>
      <c r="B22" s="23" t="s">
        <v>146</v>
      </c>
      <c r="C22" s="23">
        <v>11</v>
      </c>
      <c r="D22" s="21"/>
      <c r="E22" s="22"/>
      <c r="F22" s="21">
        <v>2</v>
      </c>
      <c r="G22" s="22">
        <f>VLOOKUP(F22,$J$71:$K$80,2,FALSE)</f>
        <v>15</v>
      </c>
      <c r="H22" s="21"/>
      <c r="I22" s="22"/>
      <c r="J22" s="21"/>
      <c r="K22" s="22"/>
      <c r="L22" s="23">
        <f t="shared" si="1"/>
        <v>15</v>
      </c>
    </row>
    <row r="23" spans="1:13" x14ac:dyDescent="0.15">
      <c r="A23" s="24">
        <v>6</v>
      </c>
      <c r="B23" s="23" t="s">
        <v>96</v>
      </c>
      <c r="C23" s="23">
        <v>35</v>
      </c>
      <c r="D23" s="21">
        <v>2</v>
      </c>
      <c r="E23" s="22">
        <f>VLOOKUP(D23,$J$71:$K$80,2,FALSE)</f>
        <v>15</v>
      </c>
      <c r="F23" s="21"/>
      <c r="G23" s="22"/>
      <c r="H23" s="21"/>
      <c r="I23" s="22"/>
      <c r="J23" s="21"/>
      <c r="K23" s="22"/>
      <c r="L23" s="23">
        <f t="shared" si="1"/>
        <v>15</v>
      </c>
    </row>
    <row r="24" spans="1:13" x14ac:dyDescent="0.15">
      <c r="A24" s="24">
        <v>7</v>
      </c>
      <c r="B24" s="23" t="s">
        <v>147</v>
      </c>
      <c r="C24" s="23">
        <v>84</v>
      </c>
      <c r="D24" s="21"/>
      <c r="E24" s="22"/>
      <c r="F24" s="21">
        <v>3</v>
      </c>
      <c r="G24" s="22">
        <f>VLOOKUP(F24,$J$71:$K$80,2,FALSE)</f>
        <v>12</v>
      </c>
      <c r="H24" s="21"/>
      <c r="I24" s="22"/>
      <c r="J24" s="21"/>
      <c r="K24" s="22"/>
      <c r="L24" s="23">
        <f t="shared" ref="L24" si="2">SUM(E24,G24,I24,K24)</f>
        <v>12</v>
      </c>
    </row>
    <row r="25" spans="1:13" x14ac:dyDescent="0.15">
      <c r="A25" s="24">
        <v>8</v>
      </c>
      <c r="B25" s="7" t="s">
        <v>174</v>
      </c>
      <c r="C25" s="7">
        <v>35</v>
      </c>
      <c r="D25" s="15"/>
      <c r="E25" s="16"/>
      <c r="F25" s="15"/>
      <c r="G25" s="16"/>
      <c r="H25" s="15"/>
      <c r="I25" s="16"/>
      <c r="J25" s="15">
        <v>4</v>
      </c>
      <c r="K25" s="22">
        <f>VLOOKUP(J25,$J$71:$K$80,2,FALSE)</f>
        <v>10</v>
      </c>
      <c r="L25" s="23">
        <f t="shared" ref="L25" si="3">SUM(E25,G25,I25,K25)</f>
        <v>10</v>
      </c>
    </row>
    <row r="26" spans="1:13" x14ac:dyDescent="0.15">
      <c r="A26" s="24">
        <v>9</v>
      </c>
      <c r="B26" s="7"/>
      <c r="C26" s="7"/>
      <c r="D26" s="15"/>
      <c r="E26" s="16"/>
      <c r="F26" s="15"/>
      <c r="G26" s="16"/>
      <c r="H26" s="15"/>
      <c r="I26" s="16"/>
      <c r="J26" s="15"/>
      <c r="K26" s="16"/>
      <c r="L26" s="23">
        <f t="shared" ref="L26" si="4">SUM(E26,G26,I26,K26)</f>
        <v>0</v>
      </c>
    </row>
    <row r="28" spans="1:13" x14ac:dyDescent="0.15">
      <c r="A28" s="56" t="s">
        <v>47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3" ht="15" customHeight="1" x14ac:dyDescent="0.15">
      <c r="A29" s="59" t="s">
        <v>8</v>
      </c>
      <c r="B29" s="60" t="s">
        <v>0</v>
      </c>
      <c r="C29" s="59" t="s">
        <v>3</v>
      </c>
      <c r="D29" s="60" t="s">
        <v>57</v>
      </c>
      <c r="E29" s="60"/>
      <c r="F29" s="60" t="s">
        <v>54</v>
      </c>
      <c r="G29" s="60"/>
      <c r="H29" s="60" t="s">
        <v>69</v>
      </c>
      <c r="I29" s="60"/>
      <c r="J29" s="60" t="s">
        <v>70</v>
      </c>
      <c r="K29" s="60"/>
      <c r="L29" s="20" t="s">
        <v>28</v>
      </c>
      <c r="M29" s="32" t="s">
        <v>43</v>
      </c>
    </row>
    <row r="30" spans="1:13" x14ac:dyDescent="0.15">
      <c r="A30" s="59"/>
      <c r="B30" s="60"/>
      <c r="C30" s="60"/>
      <c r="D30" s="64">
        <v>4</v>
      </c>
      <c r="E30" s="64"/>
      <c r="F30" s="61">
        <v>3</v>
      </c>
      <c r="G30" s="61"/>
      <c r="H30" s="61">
        <v>3</v>
      </c>
      <c r="I30" s="61"/>
      <c r="J30" s="64">
        <v>4</v>
      </c>
      <c r="K30" s="64"/>
      <c r="L30" s="27">
        <f>ROUNDDOWN(AVERAGE(D30:K30),0)</f>
        <v>3</v>
      </c>
      <c r="M30" s="33">
        <f>IF(L30&lt;2,0,IF(L30&lt;4,1,IF(L30&lt;6,2,IF(L30&lt;8,3,3))))</f>
        <v>1</v>
      </c>
    </row>
    <row r="31" spans="1:13" x14ac:dyDescent="0.15">
      <c r="A31" s="59"/>
      <c r="B31" s="60"/>
      <c r="C31" s="60"/>
      <c r="D31" s="12" t="s">
        <v>1</v>
      </c>
      <c r="E31" s="13" t="s">
        <v>2</v>
      </c>
      <c r="F31" s="12" t="s">
        <v>1</v>
      </c>
      <c r="G31" s="13" t="s">
        <v>2</v>
      </c>
      <c r="H31" s="12" t="s">
        <v>1</v>
      </c>
      <c r="I31" s="13" t="s">
        <v>2</v>
      </c>
      <c r="J31" s="12" t="s">
        <v>1</v>
      </c>
      <c r="K31" s="13" t="s">
        <v>2</v>
      </c>
      <c r="L31" s="38" t="s">
        <v>38</v>
      </c>
    </row>
    <row r="32" spans="1:13" x14ac:dyDescent="0.15">
      <c r="A32" s="24">
        <v>1</v>
      </c>
      <c r="B32" s="23" t="s">
        <v>98</v>
      </c>
      <c r="C32" s="23">
        <v>77</v>
      </c>
      <c r="D32" s="21">
        <v>2</v>
      </c>
      <c r="E32" s="22">
        <f>VLOOKUP(D32,$J$71:$K$80,2,FALSE)</f>
        <v>15</v>
      </c>
      <c r="F32" s="21"/>
      <c r="G32" s="22"/>
      <c r="H32" s="21">
        <v>1</v>
      </c>
      <c r="I32" s="22">
        <f>VLOOKUP(H32,$J$71:$K$80,2,FALSE)</f>
        <v>20</v>
      </c>
      <c r="J32" s="21">
        <v>1</v>
      </c>
      <c r="K32" s="22">
        <f>VLOOKUP(J32,$J$71:$K$80,2,FALSE)</f>
        <v>20</v>
      </c>
      <c r="L32" s="23">
        <f>SUM(E32,G32,I32,K32)</f>
        <v>55</v>
      </c>
    </row>
    <row r="33" spans="1:13" x14ac:dyDescent="0.15">
      <c r="A33" s="24">
        <v>2</v>
      </c>
      <c r="B33" s="23" t="s">
        <v>97</v>
      </c>
      <c r="C33" s="23">
        <v>19</v>
      </c>
      <c r="D33" s="21">
        <v>1</v>
      </c>
      <c r="E33" s="22">
        <f>VLOOKUP(D33,$J$71:$K$80,2,FALSE)</f>
        <v>20</v>
      </c>
      <c r="F33" s="21"/>
      <c r="G33" s="22"/>
      <c r="H33" s="21"/>
      <c r="I33" s="22"/>
      <c r="J33" s="21">
        <v>2</v>
      </c>
      <c r="K33" s="22">
        <f>VLOOKUP(J33,$J$71:$K$80,2,FALSE)</f>
        <v>15</v>
      </c>
      <c r="L33" s="23">
        <f>SUM(E33,G33,I33,K33)</f>
        <v>35</v>
      </c>
    </row>
    <row r="34" spans="1:13" x14ac:dyDescent="0.15">
      <c r="A34" s="24">
        <v>3</v>
      </c>
      <c r="B34" s="23" t="s">
        <v>149</v>
      </c>
      <c r="C34" s="23">
        <v>1</v>
      </c>
      <c r="D34" s="21"/>
      <c r="E34" s="22"/>
      <c r="F34" s="21">
        <v>1</v>
      </c>
      <c r="G34" s="22">
        <f>VLOOKUP(F34,$J$71:$K$80,2,FALSE)</f>
        <v>20</v>
      </c>
      <c r="H34" s="21"/>
      <c r="I34" s="22"/>
      <c r="J34" s="21"/>
      <c r="K34" s="22"/>
      <c r="L34" s="23">
        <f>SUM(E34,G34,I34,K34)</f>
        <v>20</v>
      </c>
    </row>
    <row r="35" spans="1:13" x14ac:dyDescent="0.15">
      <c r="A35" s="24">
        <v>4</v>
      </c>
      <c r="B35" s="23"/>
      <c r="C35" s="23"/>
      <c r="D35" s="21"/>
      <c r="E35" s="22"/>
      <c r="F35" s="21"/>
      <c r="G35" s="22"/>
      <c r="H35" s="21"/>
      <c r="I35" s="22"/>
      <c r="J35" s="21"/>
      <c r="K35" s="22"/>
      <c r="L35" s="23">
        <f>SUM(E35,G35,I35,K35)</f>
        <v>0</v>
      </c>
    </row>
    <row r="36" spans="1:13" x14ac:dyDescent="0.15">
      <c r="A36" s="24">
        <v>5</v>
      </c>
      <c r="B36" s="23"/>
      <c r="C36" s="23"/>
      <c r="D36" s="21"/>
      <c r="E36" s="22"/>
      <c r="F36" s="21"/>
      <c r="G36" s="22"/>
      <c r="H36" s="21"/>
      <c r="I36" s="22"/>
      <c r="J36" s="21"/>
      <c r="K36" s="22"/>
      <c r="L36" s="23">
        <f t="shared" ref="L36:L37" si="5">SUM(E36,G36,I36,K36)</f>
        <v>0</v>
      </c>
    </row>
    <row r="37" spans="1:13" x14ac:dyDescent="0.15">
      <c r="A37" s="24">
        <v>6</v>
      </c>
      <c r="B37" s="23"/>
      <c r="C37" s="23"/>
      <c r="D37" s="21"/>
      <c r="E37" s="22"/>
      <c r="F37" s="21"/>
      <c r="G37" s="22"/>
      <c r="H37" s="21"/>
      <c r="I37" s="22"/>
      <c r="J37" s="21"/>
      <c r="K37" s="22"/>
      <c r="L37" s="23">
        <f t="shared" si="5"/>
        <v>0</v>
      </c>
    </row>
    <row r="38" spans="1:13" ht="15" customHeight="1" x14ac:dyDescent="0.15">
      <c r="A38" s="9"/>
    </row>
    <row r="39" spans="1:13" x14ac:dyDescent="0.15">
      <c r="A39" s="56" t="s">
        <v>48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8"/>
    </row>
    <row r="40" spans="1:13" ht="15" customHeight="1" x14ac:dyDescent="0.15">
      <c r="A40" s="59" t="s">
        <v>8</v>
      </c>
      <c r="B40" s="60" t="s">
        <v>0</v>
      </c>
      <c r="C40" s="59" t="s">
        <v>3</v>
      </c>
      <c r="D40" s="60" t="s">
        <v>57</v>
      </c>
      <c r="E40" s="60"/>
      <c r="F40" s="60" t="s">
        <v>54</v>
      </c>
      <c r="G40" s="60"/>
      <c r="H40" s="60" t="s">
        <v>69</v>
      </c>
      <c r="I40" s="60"/>
      <c r="J40" s="60" t="s">
        <v>70</v>
      </c>
      <c r="K40" s="60"/>
      <c r="L40" s="36" t="s">
        <v>31</v>
      </c>
      <c r="M40" s="32" t="s">
        <v>43</v>
      </c>
    </row>
    <row r="41" spans="1:13" x14ac:dyDescent="0.15">
      <c r="A41" s="59"/>
      <c r="B41" s="60"/>
      <c r="C41" s="60"/>
      <c r="D41" s="61">
        <v>3</v>
      </c>
      <c r="E41" s="61"/>
      <c r="F41" s="61">
        <v>0</v>
      </c>
      <c r="G41" s="61"/>
      <c r="H41" s="61">
        <v>3</v>
      </c>
      <c r="I41" s="61"/>
      <c r="J41" s="64">
        <v>3</v>
      </c>
      <c r="K41" s="64"/>
      <c r="L41" s="35">
        <f>ROUNDDOWN(AVERAGE(D41:K41),0)</f>
        <v>2</v>
      </c>
      <c r="M41" s="33">
        <f>IF(L41&lt;2,0,IF(L41&lt;4,1,IF(L41&lt;6,2,IF(L41&lt;8,3,3))))</f>
        <v>1</v>
      </c>
    </row>
    <row r="42" spans="1:13" x14ac:dyDescent="0.15">
      <c r="A42" s="59"/>
      <c r="B42" s="60"/>
      <c r="C42" s="60"/>
      <c r="D42" s="12" t="s">
        <v>1</v>
      </c>
      <c r="E42" s="13" t="s">
        <v>2</v>
      </c>
      <c r="F42" s="12" t="s">
        <v>1</v>
      </c>
      <c r="G42" s="13" t="s">
        <v>2</v>
      </c>
      <c r="H42" s="12" t="s">
        <v>1</v>
      </c>
      <c r="I42" s="13" t="s">
        <v>2</v>
      </c>
      <c r="J42" s="12" t="s">
        <v>1</v>
      </c>
      <c r="K42" s="13" t="s">
        <v>2</v>
      </c>
      <c r="L42" s="38" t="s">
        <v>38</v>
      </c>
    </row>
    <row r="43" spans="1:13" ht="15" customHeight="1" x14ac:dyDescent="0.15">
      <c r="A43" s="24">
        <v>1</v>
      </c>
      <c r="B43" s="23" t="s">
        <v>99</v>
      </c>
      <c r="C43" s="23">
        <v>7</v>
      </c>
      <c r="D43" s="21">
        <v>1</v>
      </c>
      <c r="E43" s="22">
        <f>VLOOKUP(D43,$J$71:$K$80,2,FALSE)</f>
        <v>20</v>
      </c>
      <c r="F43" s="21"/>
      <c r="G43" s="22"/>
      <c r="H43" s="21">
        <v>1</v>
      </c>
      <c r="I43" s="22">
        <f>VLOOKUP(H43,$J$71:$K$80,2,FALSE)</f>
        <v>20</v>
      </c>
      <c r="J43" s="21">
        <v>1</v>
      </c>
      <c r="K43" s="22">
        <f>VLOOKUP(J43,$J$71:$K$80,2,FALSE)</f>
        <v>20</v>
      </c>
      <c r="L43" s="23">
        <f t="shared" ref="L43" si="6">SUM(E43,G43,I43,K43)</f>
        <v>60</v>
      </c>
    </row>
    <row r="44" spans="1:13" ht="15" customHeight="1" x14ac:dyDescent="0.15">
      <c r="A44" s="24">
        <v>2</v>
      </c>
      <c r="B44" s="23"/>
      <c r="C44" s="23"/>
      <c r="D44" s="21"/>
      <c r="E44" s="22"/>
      <c r="F44" s="21"/>
      <c r="G44" s="22"/>
      <c r="H44" s="21"/>
      <c r="I44" s="22"/>
      <c r="J44" s="21"/>
      <c r="K44" s="22"/>
      <c r="L44" s="23">
        <f>SUM(E44,G44,I44,K44)</f>
        <v>0</v>
      </c>
    </row>
    <row r="45" spans="1:13" ht="15" customHeight="1" x14ac:dyDescent="0.15">
      <c r="A45" s="24">
        <v>3</v>
      </c>
      <c r="B45" s="23"/>
      <c r="C45" s="23"/>
      <c r="D45" s="21"/>
      <c r="E45" s="22"/>
      <c r="F45" s="21"/>
      <c r="G45" s="22"/>
      <c r="H45" s="21"/>
      <c r="I45" s="22"/>
      <c r="J45" s="21"/>
      <c r="K45" s="22"/>
      <c r="L45" s="23">
        <f t="shared" ref="L45" si="7">SUM(E45,G45,I45,K45)</f>
        <v>0</v>
      </c>
    </row>
    <row r="46" spans="1:13" ht="15" customHeight="1" x14ac:dyDescent="0.15">
      <c r="A46" s="14">
        <v>4</v>
      </c>
      <c r="B46" s="7"/>
      <c r="C46" s="7"/>
      <c r="D46" s="15"/>
      <c r="E46" s="22"/>
      <c r="F46" s="15"/>
      <c r="G46" s="16"/>
      <c r="H46" s="15"/>
      <c r="I46" s="16"/>
      <c r="J46" s="15"/>
      <c r="K46" s="16"/>
      <c r="L46" s="23">
        <f t="shared" ref="L46" si="8">SUM(E46,G46,I46,K46)</f>
        <v>0</v>
      </c>
    </row>
    <row r="48" spans="1:13" ht="15" customHeight="1" x14ac:dyDescent="0.15">
      <c r="A48" s="56" t="s">
        <v>49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</row>
    <row r="49" spans="1:13" ht="15" customHeight="1" x14ac:dyDescent="0.15">
      <c r="A49" s="59" t="s">
        <v>8</v>
      </c>
      <c r="B49" s="60" t="s">
        <v>0</v>
      </c>
      <c r="C49" s="59" t="s">
        <v>3</v>
      </c>
      <c r="D49" s="60" t="s">
        <v>57</v>
      </c>
      <c r="E49" s="60"/>
      <c r="F49" s="60" t="s">
        <v>54</v>
      </c>
      <c r="G49" s="60"/>
      <c r="H49" s="60" t="s">
        <v>69</v>
      </c>
      <c r="I49" s="60"/>
      <c r="J49" s="60" t="s">
        <v>70</v>
      </c>
      <c r="K49" s="60"/>
      <c r="L49" s="36" t="s">
        <v>28</v>
      </c>
      <c r="M49" s="32" t="s">
        <v>43</v>
      </c>
    </row>
    <row r="50" spans="1:13" ht="15" customHeight="1" x14ac:dyDescent="0.15">
      <c r="A50" s="59"/>
      <c r="B50" s="60"/>
      <c r="C50" s="60"/>
      <c r="D50" s="64">
        <v>2</v>
      </c>
      <c r="E50" s="64"/>
      <c r="F50" s="61">
        <v>0</v>
      </c>
      <c r="G50" s="61"/>
      <c r="H50" s="61">
        <v>3</v>
      </c>
      <c r="I50" s="61"/>
      <c r="J50" s="64">
        <v>0</v>
      </c>
      <c r="K50" s="64"/>
      <c r="L50" s="35">
        <f>ROUNDDOWN(AVERAGE(D50:K50),0)</f>
        <v>1</v>
      </c>
      <c r="M50" s="33">
        <f>IF(L50&lt;2,0,IF(L50&lt;4,1,IF(L50&lt;6,2,IF(L50&lt;8,3,3))))</f>
        <v>0</v>
      </c>
    </row>
    <row r="51" spans="1:13" ht="15" customHeight="1" x14ac:dyDescent="0.15">
      <c r="A51" s="59"/>
      <c r="B51" s="60"/>
      <c r="C51" s="60"/>
      <c r="D51" s="12" t="s">
        <v>1</v>
      </c>
      <c r="E51" s="13" t="s">
        <v>2</v>
      </c>
      <c r="F51" s="12" t="s">
        <v>1</v>
      </c>
      <c r="G51" s="13" t="s">
        <v>2</v>
      </c>
      <c r="H51" s="12" t="s">
        <v>1</v>
      </c>
      <c r="I51" s="13" t="s">
        <v>2</v>
      </c>
      <c r="J51" s="12" t="s">
        <v>1</v>
      </c>
      <c r="K51" s="13" t="s">
        <v>2</v>
      </c>
      <c r="L51" s="38" t="s">
        <v>38</v>
      </c>
    </row>
    <row r="52" spans="1:13" ht="15" customHeight="1" x14ac:dyDescent="0.15">
      <c r="A52" s="24">
        <v>1</v>
      </c>
      <c r="B52" s="23" t="s">
        <v>155</v>
      </c>
      <c r="C52" s="23">
        <v>50</v>
      </c>
      <c r="D52" s="21"/>
      <c r="E52" s="22"/>
      <c r="F52" s="21"/>
      <c r="G52" s="22"/>
      <c r="H52" s="21">
        <v>1</v>
      </c>
      <c r="I52" s="22">
        <f>VLOOKUP(H52,$J$71:$K$80,2,FALSE)</f>
        <v>20</v>
      </c>
      <c r="J52" s="21"/>
      <c r="K52" s="22"/>
      <c r="L52" s="23">
        <f t="shared" ref="L52" si="9">SUM(E52,G52,I52,K52)</f>
        <v>20</v>
      </c>
    </row>
    <row r="53" spans="1:13" ht="15" customHeight="1" x14ac:dyDescent="0.15">
      <c r="A53" s="24">
        <v>2</v>
      </c>
      <c r="B53" s="23" t="s">
        <v>100</v>
      </c>
      <c r="C53" s="23">
        <v>8</v>
      </c>
      <c r="D53" s="21">
        <v>1</v>
      </c>
      <c r="E53" s="22">
        <f>VLOOKUP(D53,$J$71:$K$80,2,FALSE)</f>
        <v>20</v>
      </c>
      <c r="F53" s="21"/>
      <c r="G53" s="22"/>
      <c r="H53" s="21"/>
      <c r="I53" s="22"/>
      <c r="J53" s="21"/>
      <c r="K53" s="22"/>
      <c r="L53" s="23">
        <f>SUM(E53,G53,I53,K53)</f>
        <v>20</v>
      </c>
    </row>
    <row r="54" spans="1:13" ht="15" customHeight="1" x14ac:dyDescent="0.15">
      <c r="A54" s="24">
        <v>3</v>
      </c>
      <c r="B54" s="23"/>
      <c r="C54" s="23"/>
      <c r="D54" s="21"/>
      <c r="E54" s="22"/>
      <c r="F54" s="21"/>
      <c r="G54" s="22"/>
      <c r="H54" s="21"/>
      <c r="I54" s="22"/>
      <c r="J54" s="21"/>
      <c r="K54" s="22"/>
      <c r="L54" s="23">
        <f t="shared" ref="L54" si="10">SUM(E54,G54,I54,K54)</f>
        <v>0</v>
      </c>
    </row>
    <row r="55" spans="1:13" ht="15" customHeight="1" x14ac:dyDescent="0.15">
      <c r="A55" s="14">
        <v>4</v>
      </c>
      <c r="B55" s="23"/>
      <c r="C55" s="23"/>
      <c r="D55" s="21"/>
      <c r="E55" s="22"/>
      <c r="F55" s="21"/>
      <c r="G55" s="22"/>
      <c r="H55" s="21"/>
      <c r="I55" s="22"/>
      <c r="J55" s="15"/>
      <c r="K55" s="22"/>
      <c r="L55" s="23">
        <f t="shared" ref="L55" si="11">SUM(E55,G55,I55,K55)</f>
        <v>0</v>
      </c>
    </row>
    <row r="57" spans="1:13" ht="15" customHeight="1" x14ac:dyDescent="0.15">
      <c r="A57" s="56" t="s">
        <v>50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8"/>
    </row>
    <row r="58" spans="1:13" ht="15" customHeight="1" x14ac:dyDescent="0.15">
      <c r="A58" s="59" t="s">
        <v>8</v>
      </c>
      <c r="B58" s="60" t="s">
        <v>0</v>
      </c>
      <c r="C58" s="59" t="s">
        <v>3</v>
      </c>
      <c r="D58" s="60" t="s">
        <v>57</v>
      </c>
      <c r="E58" s="60"/>
      <c r="F58" s="60" t="s">
        <v>54</v>
      </c>
      <c r="G58" s="60"/>
      <c r="H58" s="60" t="s">
        <v>69</v>
      </c>
      <c r="I58" s="60"/>
      <c r="J58" s="60" t="s">
        <v>70</v>
      </c>
      <c r="K58" s="60"/>
      <c r="L58" s="36" t="s">
        <v>31</v>
      </c>
      <c r="M58" s="32" t="s">
        <v>43</v>
      </c>
    </row>
    <row r="59" spans="1:13" ht="15" customHeight="1" x14ac:dyDescent="0.15">
      <c r="A59" s="59"/>
      <c r="B59" s="60"/>
      <c r="C59" s="60"/>
      <c r="D59" s="64">
        <v>11</v>
      </c>
      <c r="E59" s="64"/>
      <c r="F59" s="61">
        <v>9</v>
      </c>
      <c r="G59" s="61"/>
      <c r="H59" s="61">
        <v>8</v>
      </c>
      <c r="I59" s="61"/>
      <c r="J59" s="64">
        <v>10</v>
      </c>
      <c r="K59" s="64"/>
      <c r="L59" s="35">
        <f>ROUNDDOWN(AVERAGE(D59:K59),0)</f>
        <v>9</v>
      </c>
      <c r="M59" s="33">
        <f>IF(L59&lt;2,0,IF(L59&lt;4,1,IF(L59&lt;6,2,IF(L59&lt;8,3,3))))</f>
        <v>3</v>
      </c>
    </row>
    <row r="60" spans="1:13" ht="15" customHeight="1" x14ac:dyDescent="0.15">
      <c r="A60" s="59"/>
      <c r="B60" s="60"/>
      <c r="C60" s="60"/>
      <c r="D60" s="12" t="s">
        <v>1</v>
      </c>
      <c r="E60" s="13" t="s">
        <v>2</v>
      </c>
      <c r="F60" s="12" t="s">
        <v>1</v>
      </c>
      <c r="G60" s="13" t="s">
        <v>2</v>
      </c>
      <c r="H60" s="12" t="s">
        <v>1</v>
      </c>
      <c r="I60" s="13" t="s">
        <v>2</v>
      </c>
      <c r="J60" s="12" t="s">
        <v>1</v>
      </c>
      <c r="K60" s="13" t="s">
        <v>2</v>
      </c>
      <c r="L60" s="38" t="s">
        <v>38</v>
      </c>
    </row>
    <row r="61" spans="1:13" ht="15" customHeight="1" x14ac:dyDescent="0.15">
      <c r="A61" s="24">
        <v>1</v>
      </c>
      <c r="B61" s="23" t="s">
        <v>101</v>
      </c>
      <c r="C61" s="23">
        <v>103</v>
      </c>
      <c r="D61" s="21">
        <v>1</v>
      </c>
      <c r="E61" s="22">
        <f>VLOOKUP(D61,$J$71:$K$80,2,FALSE)</f>
        <v>20</v>
      </c>
      <c r="F61" s="21">
        <v>1</v>
      </c>
      <c r="G61" s="22">
        <f>VLOOKUP(F61,$J$71:$K$80,2,FALSE)</f>
        <v>20</v>
      </c>
      <c r="H61" s="54">
        <v>3</v>
      </c>
      <c r="I61" s="22">
        <f>VLOOKUP(H61,$J$71:$K$80,2,FALSE)</f>
        <v>12</v>
      </c>
      <c r="J61" s="21">
        <v>1</v>
      </c>
      <c r="K61" s="22">
        <f>VLOOKUP(J61,$J$71:$K$80,2,FALSE)</f>
        <v>20</v>
      </c>
      <c r="L61" s="23">
        <f t="shared" ref="L61:L67" si="12">SUM(E61,G61,I61,K61)</f>
        <v>72</v>
      </c>
    </row>
    <row r="62" spans="1:13" ht="15" customHeight="1" x14ac:dyDescent="0.15">
      <c r="A62" s="24">
        <v>2</v>
      </c>
      <c r="B62" s="23" t="s">
        <v>103</v>
      </c>
      <c r="C62" s="23">
        <v>20</v>
      </c>
      <c r="D62" s="21">
        <v>3</v>
      </c>
      <c r="E62" s="22">
        <f>VLOOKUP(D62,$J$71:$K$80,2,FALSE)</f>
        <v>12</v>
      </c>
      <c r="F62" s="21">
        <v>4</v>
      </c>
      <c r="G62" s="22">
        <f>VLOOKUP(F62,$J$71:$K$80,2,FALSE)</f>
        <v>10</v>
      </c>
      <c r="H62" s="54">
        <v>1</v>
      </c>
      <c r="I62" s="22">
        <f>VLOOKUP(H62,$J$71:$K$80,2,FALSE)</f>
        <v>20</v>
      </c>
      <c r="J62" s="21">
        <v>2</v>
      </c>
      <c r="K62" s="22">
        <f>VLOOKUP(J62,$J$71:$K$80,2,FALSE)</f>
        <v>15</v>
      </c>
      <c r="L62" s="23">
        <f>SUM(E62,G62,I62,K62)</f>
        <v>57</v>
      </c>
    </row>
    <row r="63" spans="1:13" ht="15" customHeight="1" x14ac:dyDescent="0.15">
      <c r="A63" s="24">
        <v>3</v>
      </c>
      <c r="B63" s="23" t="s">
        <v>102</v>
      </c>
      <c r="C63" s="23">
        <v>32</v>
      </c>
      <c r="D63" s="21">
        <v>2</v>
      </c>
      <c r="E63" s="22">
        <f>VLOOKUP(D63,$J$71:$K$80,2,FALSE)</f>
        <v>15</v>
      </c>
      <c r="F63" s="21">
        <v>2</v>
      </c>
      <c r="G63" s="22">
        <f>VLOOKUP(F63,$J$71:$K$80,2,FALSE)</f>
        <v>15</v>
      </c>
      <c r="H63" s="54">
        <v>2</v>
      </c>
      <c r="I63" s="22">
        <f>VLOOKUP(H63,$J$71:$K$80,2,FALSE)</f>
        <v>15</v>
      </c>
      <c r="J63" s="21">
        <v>3</v>
      </c>
      <c r="K63" s="22">
        <f>VLOOKUP(J63,$J$71:$K$80,2,FALSE)</f>
        <v>12</v>
      </c>
      <c r="L63" s="23">
        <f t="shared" si="12"/>
        <v>57</v>
      </c>
    </row>
    <row r="64" spans="1:13" ht="15" customHeight="1" x14ac:dyDescent="0.15">
      <c r="A64" s="24">
        <v>4</v>
      </c>
      <c r="B64" s="23" t="s">
        <v>105</v>
      </c>
      <c r="C64" s="23">
        <v>78</v>
      </c>
      <c r="D64" s="21">
        <v>5</v>
      </c>
      <c r="E64" s="22">
        <f>VLOOKUP(D64,$J$71:$K$80,2,FALSE)</f>
        <v>8</v>
      </c>
      <c r="F64" s="21"/>
      <c r="G64" s="22"/>
      <c r="H64" s="54">
        <v>4</v>
      </c>
      <c r="I64" s="22">
        <f>VLOOKUP(H64,$J$71:$K$80,2,FALSE)</f>
        <v>10</v>
      </c>
      <c r="J64" s="21">
        <v>5</v>
      </c>
      <c r="K64" s="22">
        <f>VLOOKUP(J64,$J$71:$K$80,2,FALSE)</f>
        <v>8</v>
      </c>
      <c r="L64" s="23">
        <f>SUM(E64,G64,I64,K64)</f>
        <v>26</v>
      </c>
    </row>
    <row r="65" spans="1:12" ht="15" customHeight="1" x14ac:dyDescent="0.15">
      <c r="A65" s="24">
        <v>5</v>
      </c>
      <c r="B65" s="23" t="s">
        <v>104</v>
      </c>
      <c r="C65" s="23">
        <v>5</v>
      </c>
      <c r="D65" s="21">
        <v>4</v>
      </c>
      <c r="E65" s="22">
        <f>VLOOKUP(D65,$J$71:$K$80,2,FALSE)</f>
        <v>10</v>
      </c>
      <c r="F65" s="21"/>
      <c r="G65" s="22"/>
      <c r="H65" s="54"/>
      <c r="I65" s="22"/>
      <c r="J65" s="21">
        <v>4</v>
      </c>
      <c r="K65" s="22">
        <f>VLOOKUP(J65,$J$71:$K$80,2,FALSE)</f>
        <v>10</v>
      </c>
      <c r="L65" s="23">
        <f>SUM(E65,G65,I65,K65)</f>
        <v>20</v>
      </c>
    </row>
    <row r="66" spans="1:12" ht="15" customHeight="1" x14ac:dyDescent="0.15">
      <c r="A66" s="24">
        <v>6</v>
      </c>
      <c r="B66" s="7" t="s">
        <v>148</v>
      </c>
      <c r="C66" s="7">
        <v>28</v>
      </c>
      <c r="D66" s="15"/>
      <c r="E66" s="22"/>
      <c r="F66" s="15">
        <v>3</v>
      </c>
      <c r="G66" s="22">
        <f>VLOOKUP(F66,$J$71:$K$80,2,FALSE)</f>
        <v>12</v>
      </c>
      <c r="H66" s="55"/>
      <c r="I66" s="22"/>
      <c r="J66" s="21"/>
      <c r="K66" s="22"/>
      <c r="L66" s="23">
        <f>SUM(E66,G66,I66,K66)</f>
        <v>12</v>
      </c>
    </row>
    <row r="67" spans="1:12" ht="15" customHeight="1" x14ac:dyDescent="0.15">
      <c r="A67" s="24">
        <v>7</v>
      </c>
      <c r="B67" s="7"/>
      <c r="C67" s="7"/>
      <c r="D67" s="15"/>
      <c r="E67" s="22"/>
      <c r="F67" s="15"/>
      <c r="G67" s="22"/>
      <c r="H67" s="15"/>
      <c r="I67" s="22"/>
      <c r="J67" s="15"/>
      <c r="K67" s="22"/>
      <c r="L67" s="23">
        <f t="shared" si="12"/>
        <v>0</v>
      </c>
    </row>
    <row r="68" spans="1:12" ht="15" customHeight="1" x14ac:dyDescent="0.15">
      <c r="A68" s="24">
        <v>8</v>
      </c>
      <c r="B68" s="7"/>
      <c r="C68" s="7"/>
      <c r="D68" s="15"/>
      <c r="E68" s="16"/>
      <c r="F68" s="15"/>
      <c r="G68" s="16"/>
      <c r="H68" s="15"/>
      <c r="I68" s="16"/>
      <c r="J68" s="15"/>
      <c r="K68" s="22"/>
      <c r="L68" s="23">
        <f t="shared" ref="L68" si="13">SUM(E68,G68,I68,K68)</f>
        <v>0</v>
      </c>
    </row>
    <row r="70" spans="1:12" ht="15" customHeight="1" x14ac:dyDescent="0.15">
      <c r="J70" s="8" t="s">
        <v>27</v>
      </c>
    </row>
    <row r="71" spans="1:12" ht="15" customHeight="1" x14ac:dyDescent="0.15">
      <c r="J71" s="30">
        <v>1</v>
      </c>
      <c r="K71" s="29">
        <v>20</v>
      </c>
    </row>
    <row r="72" spans="1:12" ht="15" customHeight="1" x14ac:dyDescent="0.15">
      <c r="J72" s="30">
        <v>2</v>
      </c>
      <c r="K72" s="29">
        <v>15</v>
      </c>
    </row>
    <row r="73" spans="1:12" ht="15" customHeight="1" x14ac:dyDescent="0.15">
      <c r="J73" s="30">
        <v>3</v>
      </c>
      <c r="K73" s="29">
        <v>12</v>
      </c>
    </row>
    <row r="74" spans="1:12" ht="15" customHeight="1" x14ac:dyDescent="0.15">
      <c r="J74" s="30">
        <v>4</v>
      </c>
      <c r="K74" s="29">
        <v>10</v>
      </c>
    </row>
    <row r="75" spans="1:12" ht="15" customHeight="1" x14ac:dyDescent="0.15">
      <c r="J75" s="30">
        <v>5</v>
      </c>
      <c r="K75" s="29">
        <v>8</v>
      </c>
    </row>
    <row r="76" spans="1:12" ht="15" customHeight="1" x14ac:dyDescent="0.15">
      <c r="J76" s="30">
        <v>6</v>
      </c>
      <c r="K76" s="29">
        <v>6</v>
      </c>
    </row>
    <row r="77" spans="1:12" ht="15" customHeight="1" x14ac:dyDescent="0.15">
      <c r="J77" s="30">
        <v>7</v>
      </c>
      <c r="K77" s="29">
        <v>4</v>
      </c>
    </row>
    <row r="78" spans="1:12" ht="15" customHeight="1" x14ac:dyDescent="0.15">
      <c r="J78" s="30">
        <v>8</v>
      </c>
      <c r="K78" s="29">
        <v>3</v>
      </c>
    </row>
    <row r="79" spans="1:12" ht="15" customHeight="1" x14ac:dyDescent="0.15">
      <c r="J79" s="30">
        <v>9</v>
      </c>
      <c r="K79" s="29">
        <v>2</v>
      </c>
    </row>
    <row r="80" spans="1:12" ht="15" customHeight="1" x14ac:dyDescent="0.15">
      <c r="J80" s="30">
        <v>10</v>
      </c>
      <c r="K80" s="29">
        <v>1</v>
      </c>
    </row>
  </sheetData>
  <sortState ref="B27:S32">
    <sortCondition descending="1" ref="L27:L32"/>
  </sortState>
  <mergeCells count="72"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H5:I5"/>
    <mergeCell ref="J5:K5"/>
    <mergeCell ref="A14:L14"/>
    <mergeCell ref="A15:A17"/>
    <mergeCell ref="B15:B17"/>
    <mergeCell ref="C15:C17"/>
    <mergeCell ref="D15:E15"/>
    <mergeCell ref="F15:G15"/>
    <mergeCell ref="H15:I15"/>
    <mergeCell ref="J15:K15"/>
    <mergeCell ref="D16:E16"/>
    <mergeCell ref="F16:G16"/>
    <mergeCell ref="H16:I16"/>
    <mergeCell ref="J16:K16"/>
    <mergeCell ref="A28:L28"/>
    <mergeCell ref="H29:I29"/>
    <mergeCell ref="J29:K29"/>
    <mergeCell ref="D30:E30"/>
    <mergeCell ref="F30:G30"/>
    <mergeCell ref="H30:I30"/>
    <mergeCell ref="J30:K30"/>
    <mergeCell ref="A29:A31"/>
    <mergeCell ref="B29:B31"/>
    <mergeCell ref="C29:C31"/>
    <mergeCell ref="D29:E29"/>
    <mergeCell ref="F29:G29"/>
    <mergeCell ref="A39:L39"/>
    <mergeCell ref="A40:A42"/>
    <mergeCell ref="B40:B42"/>
    <mergeCell ref="C40:C42"/>
    <mergeCell ref="D40:E40"/>
    <mergeCell ref="F40:G40"/>
    <mergeCell ref="H40:I40"/>
    <mergeCell ref="J40:K40"/>
    <mergeCell ref="D41:E41"/>
    <mergeCell ref="F41:G41"/>
    <mergeCell ref="H41:I41"/>
    <mergeCell ref="J41:K41"/>
    <mergeCell ref="A57:L57"/>
    <mergeCell ref="A58:A60"/>
    <mergeCell ref="B58:B60"/>
    <mergeCell ref="C58:C60"/>
    <mergeCell ref="D58:E58"/>
    <mergeCell ref="F58:G58"/>
    <mergeCell ref="H58:I58"/>
    <mergeCell ref="J58:K58"/>
    <mergeCell ref="D59:E59"/>
    <mergeCell ref="F59:G59"/>
    <mergeCell ref="H59:I59"/>
    <mergeCell ref="J59:K59"/>
    <mergeCell ref="A48:L48"/>
    <mergeCell ref="A49:A51"/>
    <mergeCell ref="B49:B51"/>
    <mergeCell ref="C49:C51"/>
    <mergeCell ref="D49:E49"/>
    <mergeCell ref="F49:G49"/>
    <mergeCell ref="H49:I49"/>
    <mergeCell ref="J49:K49"/>
    <mergeCell ref="D50:E50"/>
    <mergeCell ref="F50:G50"/>
    <mergeCell ref="H50:I50"/>
    <mergeCell ref="J50:K50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69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37" zoomScale="85" zoomScaleNormal="85" workbookViewId="0">
      <selection activeCell="C15" sqref="C15:C17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6384" width="9" style="8"/>
  </cols>
  <sheetData>
    <row r="1" spans="1:13" ht="21.75" customHeight="1" x14ac:dyDescent="0.15">
      <c r="A1" s="9" t="s">
        <v>68</v>
      </c>
    </row>
    <row r="3" spans="1:13" x14ac:dyDescent="0.15">
      <c r="A3" s="56" t="s">
        <v>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3" ht="15" customHeight="1" x14ac:dyDescent="0.15">
      <c r="A4" s="59" t="s">
        <v>8</v>
      </c>
      <c r="B4" s="60" t="s">
        <v>0</v>
      </c>
      <c r="C4" s="59" t="s">
        <v>3</v>
      </c>
      <c r="D4" s="60" t="s">
        <v>65</v>
      </c>
      <c r="E4" s="60"/>
      <c r="F4" s="60" t="s">
        <v>66</v>
      </c>
      <c r="G4" s="60"/>
      <c r="H4" s="60" t="s">
        <v>56</v>
      </c>
      <c r="I4" s="60"/>
      <c r="J4" s="60" t="s">
        <v>67</v>
      </c>
      <c r="K4" s="60"/>
      <c r="L4" s="10" t="s">
        <v>28</v>
      </c>
      <c r="M4" s="32" t="s">
        <v>44</v>
      </c>
    </row>
    <row r="5" spans="1:13" x14ac:dyDescent="0.15">
      <c r="A5" s="59"/>
      <c r="B5" s="60"/>
      <c r="C5" s="60"/>
      <c r="D5" s="61">
        <v>4</v>
      </c>
      <c r="E5" s="61"/>
      <c r="F5" s="61">
        <v>5</v>
      </c>
      <c r="G5" s="61"/>
      <c r="H5" s="61">
        <v>3</v>
      </c>
      <c r="I5" s="61"/>
      <c r="J5" s="64">
        <v>5</v>
      </c>
      <c r="K5" s="64"/>
      <c r="L5" s="27">
        <f>ROUNDDOWN(AVERAGE(D5:K5),0)</f>
        <v>4</v>
      </c>
      <c r="M5" s="33">
        <f>IF(L5&lt;2,0,IF(L5&lt;4,1,IF(L5&lt;6,2,IF(L5&lt;8,3,IF(L5&lt;10,4,IF(L5&lt;12,5,6))))))</f>
        <v>2</v>
      </c>
    </row>
    <row r="6" spans="1:13" x14ac:dyDescent="0.15">
      <c r="A6" s="59"/>
      <c r="B6" s="60"/>
      <c r="C6" s="60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10" t="s">
        <v>30</v>
      </c>
    </row>
    <row r="7" spans="1:13" x14ac:dyDescent="0.15">
      <c r="A7" s="24">
        <v>1</v>
      </c>
      <c r="B7" s="23" t="s">
        <v>124</v>
      </c>
      <c r="C7" s="23">
        <v>28</v>
      </c>
      <c r="D7" s="21">
        <v>1</v>
      </c>
      <c r="E7" s="22">
        <f>VLOOKUP(D7,$J$64:$K$73,2,FALSE)</f>
        <v>20</v>
      </c>
      <c r="F7" s="21">
        <v>1</v>
      </c>
      <c r="G7" s="22">
        <f>VLOOKUP(F7,$J$64:$K$73,2,FALSE)</f>
        <v>20</v>
      </c>
      <c r="H7" s="21">
        <v>1</v>
      </c>
      <c r="I7" s="22">
        <f>VLOOKUP(H7,$J$64:$K$73,2,FALSE)</f>
        <v>20</v>
      </c>
      <c r="J7" s="21">
        <v>2</v>
      </c>
      <c r="K7" s="22">
        <f>VLOOKUP(J7,$J$64:$K$73,2,FALSE)</f>
        <v>15</v>
      </c>
      <c r="L7" s="23">
        <f>SUM(E7,G7,I7,K7)</f>
        <v>75</v>
      </c>
    </row>
    <row r="8" spans="1:13" x14ac:dyDescent="0.15">
      <c r="A8" s="24">
        <v>2</v>
      </c>
      <c r="B8" s="23" t="s">
        <v>189</v>
      </c>
      <c r="C8" s="23">
        <v>25</v>
      </c>
      <c r="D8" s="21"/>
      <c r="E8" s="22"/>
      <c r="F8" s="21"/>
      <c r="G8" s="22"/>
      <c r="H8" s="21"/>
      <c r="I8" s="22"/>
      <c r="J8" s="21">
        <v>1</v>
      </c>
      <c r="K8" s="22">
        <f>VLOOKUP(J8,$J$64:$K$73,2,FALSE)</f>
        <v>20</v>
      </c>
      <c r="L8" s="23">
        <f>SUM(E8,G8,I8,K8)</f>
        <v>20</v>
      </c>
    </row>
    <row r="9" spans="1:13" x14ac:dyDescent="0.15">
      <c r="A9" s="24">
        <v>3</v>
      </c>
      <c r="B9" s="23" t="s">
        <v>134</v>
      </c>
      <c r="C9" s="23">
        <v>2</v>
      </c>
      <c r="D9" s="21"/>
      <c r="E9" s="22"/>
      <c r="F9" s="21">
        <v>2</v>
      </c>
      <c r="G9" s="22">
        <f>VLOOKUP(F9,$J$64:$K$73,2,FALSE)</f>
        <v>15</v>
      </c>
      <c r="H9" s="21"/>
      <c r="I9" s="22"/>
      <c r="J9" s="21"/>
      <c r="K9" s="22"/>
      <c r="L9" s="23">
        <f>SUM(E9,G9,I9,K9)</f>
        <v>15</v>
      </c>
    </row>
    <row r="10" spans="1:13" x14ac:dyDescent="0.15">
      <c r="A10" s="24">
        <v>4</v>
      </c>
      <c r="B10" s="23" t="s">
        <v>125</v>
      </c>
      <c r="C10" s="23">
        <v>54</v>
      </c>
      <c r="D10" s="21">
        <v>2</v>
      </c>
      <c r="E10" s="22">
        <f>VLOOKUP(D10,$J$64:$K$73,2,FALSE)</f>
        <v>15</v>
      </c>
      <c r="F10" s="21"/>
      <c r="G10" s="22"/>
      <c r="H10" s="21"/>
      <c r="I10" s="22"/>
      <c r="J10" s="21"/>
      <c r="K10" s="22"/>
      <c r="L10" s="23">
        <f>SUM(E10,G10,I10,K10)</f>
        <v>15</v>
      </c>
    </row>
    <row r="11" spans="1:13" x14ac:dyDescent="0.15">
      <c r="A11" s="24">
        <v>5</v>
      </c>
      <c r="B11" s="23"/>
      <c r="C11" s="23"/>
      <c r="D11" s="21"/>
      <c r="E11" s="22"/>
      <c r="F11" s="21"/>
      <c r="G11" s="22"/>
      <c r="H11" s="21"/>
      <c r="I11" s="22"/>
      <c r="J11" s="21"/>
      <c r="K11" s="22"/>
      <c r="L11" s="23">
        <f t="shared" ref="L11" si="0">SUM(E11,G11,I11,K11)</f>
        <v>0</v>
      </c>
    </row>
    <row r="12" spans="1:13" x14ac:dyDescent="0.15">
      <c r="A12" s="14">
        <v>6</v>
      </c>
      <c r="B12" s="23"/>
      <c r="C12" s="23"/>
      <c r="D12" s="21"/>
      <c r="E12" s="22"/>
      <c r="F12" s="21"/>
      <c r="G12" s="22"/>
      <c r="H12" s="15"/>
      <c r="I12" s="22"/>
      <c r="J12" s="15"/>
      <c r="K12" s="22"/>
      <c r="L12" s="7">
        <f>SUM(E12,G12,I12,K12)</f>
        <v>0</v>
      </c>
    </row>
    <row r="14" spans="1:13" x14ac:dyDescent="0.15">
      <c r="A14" s="56" t="s">
        <v>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3" ht="15" customHeight="1" x14ac:dyDescent="0.15">
      <c r="A15" s="59" t="s">
        <v>8</v>
      </c>
      <c r="B15" s="60" t="s">
        <v>0</v>
      </c>
      <c r="C15" s="59" t="s">
        <v>3</v>
      </c>
      <c r="D15" s="60" t="s">
        <v>65</v>
      </c>
      <c r="E15" s="60"/>
      <c r="F15" s="60" t="s">
        <v>66</v>
      </c>
      <c r="G15" s="60"/>
      <c r="H15" s="60" t="s">
        <v>56</v>
      </c>
      <c r="I15" s="60"/>
      <c r="J15" s="60" t="s">
        <v>67</v>
      </c>
      <c r="K15" s="60"/>
      <c r="L15" s="36" t="s">
        <v>28</v>
      </c>
      <c r="M15" s="32" t="s">
        <v>43</v>
      </c>
    </row>
    <row r="16" spans="1:13" x14ac:dyDescent="0.15">
      <c r="A16" s="59"/>
      <c r="B16" s="60"/>
      <c r="C16" s="60"/>
      <c r="D16" s="61">
        <v>9</v>
      </c>
      <c r="E16" s="61"/>
      <c r="F16" s="61">
        <v>8</v>
      </c>
      <c r="G16" s="61"/>
      <c r="H16" s="61">
        <v>10</v>
      </c>
      <c r="I16" s="61"/>
      <c r="J16" s="64">
        <v>12</v>
      </c>
      <c r="K16" s="64"/>
      <c r="L16" s="35">
        <f>ROUNDDOWN(AVERAGE(D16:K16),0)</f>
        <v>9</v>
      </c>
      <c r="M16" s="33">
        <f>IF(L16&lt;2,0,IF(L16&lt;4,1,IF(L16&lt;6,2,IF(L16&lt;8,3,IF(L16&lt;10,4,IF(L16&lt;12,5,6))))))</f>
        <v>4</v>
      </c>
    </row>
    <row r="17" spans="1:13" x14ac:dyDescent="0.15">
      <c r="A17" s="59"/>
      <c r="B17" s="60"/>
      <c r="C17" s="60"/>
      <c r="D17" s="12" t="s">
        <v>1</v>
      </c>
      <c r="E17" s="13" t="s">
        <v>2</v>
      </c>
      <c r="F17" s="12" t="s">
        <v>1</v>
      </c>
      <c r="G17" s="13" t="s">
        <v>2</v>
      </c>
      <c r="H17" s="12" t="s">
        <v>1</v>
      </c>
      <c r="I17" s="13" t="s">
        <v>2</v>
      </c>
      <c r="J17" s="12" t="s">
        <v>1</v>
      </c>
      <c r="K17" s="13" t="s">
        <v>2</v>
      </c>
      <c r="L17" s="36" t="s">
        <v>30</v>
      </c>
    </row>
    <row r="18" spans="1:13" x14ac:dyDescent="0.15">
      <c r="A18" s="24">
        <v>1</v>
      </c>
      <c r="B18" s="23" t="s">
        <v>128</v>
      </c>
      <c r="C18" s="23">
        <v>21</v>
      </c>
      <c r="D18" s="21">
        <v>3</v>
      </c>
      <c r="E18" s="22">
        <f>VLOOKUP(D18,$J$64:$K$73,2,FALSE)</f>
        <v>12</v>
      </c>
      <c r="F18" s="21">
        <v>2</v>
      </c>
      <c r="G18" s="22">
        <f>VLOOKUP(F18,$J$64:$K$73,2,FALSE)</f>
        <v>15</v>
      </c>
      <c r="H18" s="21">
        <v>1</v>
      </c>
      <c r="I18" s="22">
        <f>VLOOKUP(H18,$J$64:$K$73,2,FALSE)</f>
        <v>20</v>
      </c>
      <c r="J18" s="21">
        <v>1</v>
      </c>
      <c r="K18" s="22">
        <f>VLOOKUP(J18,$J$64:$K$73,2,FALSE)</f>
        <v>20</v>
      </c>
      <c r="L18" s="23">
        <f t="shared" ref="L18" si="1">SUM(E18,G18,I18,K18)</f>
        <v>67</v>
      </c>
    </row>
    <row r="19" spans="1:13" x14ac:dyDescent="0.15">
      <c r="A19" s="24">
        <v>2</v>
      </c>
      <c r="B19" s="23" t="s">
        <v>126</v>
      </c>
      <c r="C19" s="23">
        <v>72</v>
      </c>
      <c r="D19" s="21">
        <v>1</v>
      </c>
      <c r="E19" s="22">
        <f>VLOOKUP(D19,$J$64:$K$73,2,FALSE)</f>
        <v>20</v>
      </c>
      <c r="F19" s="21">
        <v>1</v>
      </c>
      <c r="G19" s="22">
        <f>VLOOKUP(F19,$J$64:$K$73,2,FALSE)</f>
        <v>20</v>
      </c>
      <c r="H19" s="21">
        <v>4</v>
      </c>
      <c r="I19" s="22">
        <f>VLOOKUP(H19,$J$64:$K$73,2,FALSE)</f>
        <v>10</v>
      </c>
      <c r="J19" s="21">
        <v>2</v>
      </c>
      <c r="K19" s="22">
        <f>VLOOKUP(J19,$J$64:$K$73,2,FALSE)</f>
        <v>15</v>
      </c>
      <c r="L19" s="23">
        <f>SUM(E19,G19,I19,K19)</f>
        <v>65</v>
      </c>
    </row>
    <row r="20" spans="1:13" x14ac:dyDescent="0.15">
      <c r="A20" s="24">
        <v>3</v>
      </c>
      <c r="B20" s="23" t="s">
        <v>127</v>
      </c>
      <c r="C20" s="23">
        <v>5</v>
      </c>
      <c r="D20" s="21">
        <v>2</v>
      </c>
      <c r="E20" s="22">
        <f>VLOOKUP(D20,$J$64:$K$73,2,FALSE)</f>
        <v>15</v>
      </c>
      <c r="F20" s="21">
        <v>3</v>
      </c>
      <c r="G20" s="22">
        <f>VLOOKUP(F20,$J$64:$K$73,2,FALSE)</f>
        <v>12</v>
      </c>
      <c r="H20" s="21"/>
      <c r="I20" s="22"/>
      <c r="J20" s="21">
        <v>5</v>
      </c>
      <c r="K20" s="22">
        <f>VLOOKUP(J20,$J$64:$K$73,2,FALSE)</f>
        <v>8</v>
      </c>
      <c r="L20" s="23">
        <f>SUM(E20,G20,I20,K20)</f>
        <v>35</v>
      </c>
    </row>
    <row r="21" spans="1:13" x14ac:dyDescent="0.15">
      <c r="A21" s="24">
        <v>4</v>
      </c>
      <c r="B21" s="23" t="s">
        <v>129</v>
      </c>
      <c r="C21" s="23">
        <v>26</v>
      </c>
      <c r="D21" s="21">
        <v>4</v>
      </c>
      <c r="E21" s="22">
        <f>VLOOKUP(D21,$J$64:$K$73,2,FALSE)</f>
        <v>10</v>
      </c>
      <c r="F21" s="21">
        <v>4</v>
      </c>
      <c r="G21" s="22">
        <f>VLOOKUP(F21,$J$64:$K$73,2,FALSE)</f>
        <v>10</v>
      </c>
      <c r="H21" s="21"/>
      <c r="I21" s="22"/>
      <c r="J21" s="21">
        <v>4</v>
      </c>
      <c r="K21" s="22">
        <f>VLOOKUP(J21,$J$64:$K$73,2,FALSE)</f>
        <v>10</v>
      </c>
      <c r="L21" s="23">
        <f t="shared" ref="L21:L22" si="2">SUM(E21,G21,I21,K21)</f>
        <v>30</v>
      </c>
    </row>
    <row r="22" spans="1:13" x14ac:dyDescent="0.15">
      <c r="A22" s="24">
        <v>5</v>
      </c>
      <c r="B22" s="23" t="s">
        <v>168</v>
      </c>
      <c r="C22" s="23">
        <v>3</v>
      </c>
      <c r="D22" s="21"/>
      <c r="E22" s="22"/>
      <c r="F22" s="21"/>
      <c r="G22" s="22"/>
      <c r="H22" s="21">
        <v>2</v>
      </c>
      <c r="I22" s="22">
        <f>VLOOKUP(H22,$J$64:$K$73,2,FALSE)</f>
        <v>15</v>
      </c>
      <c r="J22" s="21">
        <v>3</v>
      </c>
      <c r="K22" s="22">
        <f>VLOOKUP(J22,$J$64:$K$73,2,FALSE)</f>
        <v>12</v>
      </c>
      <c r="L22" s="23">
        <f t="shared" si="2"/>
        <v>27</v>
      </c>
    </row>
    <row r="23" spans="1:13" x14ac:dyDescent="0.15">
      <c r="A23" s="24">
        <v>6</v>
      </c>
      <c r="B23" s="23" t="s">
        <v>169</v>
      </c>
      <c r="C23" s="23">
        <v>89</v>
      </c>
      <c r="D23" s="21"/>
      <c r="E23" s="22"/>
      <c r="F23" s="21"/>
      <c r="G23" s="22"/>
      <c r="H23" s="21">
        <v>3</v>
      </c>
      <c r="I23" s="22">
        <f>VLOOKUP(H23,$J$64:$K$73,2,FALSE)</f>
        <v>12</v>
      </c>
      <c r="J23" s="21"/>
      <c r="K23" s="22"/>
      <c r="L23" s="23">
        <f t="shared" ref="L23" si="3">SUM(E23,G23,I23,K23)</f>
        <v>12</v>
      </c>
    </row>
    <row r="24" spans="1:13" x14ac:dyDescent="0.15">
      <c r="A24" s="24">
        <v>7</v>
      </c>
      <c r="B24" s="23" t="s">
        <v>170</v>
      </c>
      <c r="C24" s="23">
        <v>92</v>
      </c>
      <c r="D24" s="21"/>
      <c r="E24" s="22"/>
      <c r="F24" s="21"/>
      <c r="G24" s="22"/>
      <c r="H24" s="15">
        <v>5</v>
      </c>
      <c r="I24" s="22">
        <f>VLOOKUP(H24,$J$64:$K$73,2,FALSE)</f>
        <v>8</v>
      </c>
      <c r="J24" s="15"/>
      <c r="K24" s="22"/>
      <c r="L24" s="7">
        <f>SUM(E24,G24,I24,K24)</f>
        <v>8</v>
      </c>
    </row>
    <row r="25" spans="1:13" x14ac:dyDescent="0.15">
      <c r="A25" s="24">
        <v>8</v>
      </c>
      <c r="B25" s="23" t="s">
        <v>185</v>
      </c>
      <c r="C25" s="23">
        <v>31</v>
      </c>
      <c r="D25" s="21"/>
      <c r="E25" s="22"/>
      <c r="F25" s="21"/>
      <c r="G25" s="16"/>
      <c r="H25" s="15"/>
      <c r="I25" s="22"/>
      <c r="J25" s="15">
        <v>6</v>
      </c>
      <c r="K25" s="22">
        <f>VLOOKUP(J25,$J$64:$K$73,2,FALSE)</f>
        <v>6</v>
      </c>
      <c r="L25" s="7">
        <f>SUM(E25,G25,I25,K25)</f>
        <v>6</v>
      </c>
    </row>
    <row r="26" spans="1:13" x14ac:dyDescent="0.15">
      <c r="A26" s="24">
        <v>9</v>
      </c>
      <c r="B26" s="23" t="s">
        <v>186</v>
      </c>
      <c r="C26" s="23">
        <v>8</v>
      </c>
      <c r="D26" s="21"/>
      <c r="E26" s="22"/>
      <c r="F26" s="21"/>
      <c r="G26" s="22"/>
      <c r="H26" s="15"/>
      <c r="I26" s="16"/>
      <c r="J26" s="15">
        <v>7</v>
      </c>
      <c r="K26" s="22">
        <f>VLOOKUP(J26,$J$64:$K$73,2,FALSE)</f>
        <v>4</v>
      </c>
      <c r="L26" s="7">
        <f>SUM(E26,G26,I26,K26)</f>
        <v>4</v>
      </c>
    </row>
    <row r="27" spans="1:13" x14ac:dyDescent="0.15">
      <c r="A27" s="24">
        <v>10</v>
      </c>
      <c r="B27" s="23" t="s">
        <v>187</v>
      </c>
      <c r="C27" s="23">
        <v>44</v>
      </c>
      <c r="D27" s="21"/>
      <c r="E27" s="22"/>
      <c r="F27" s="21"/>
      <c r="G27" s="22"/>
      <c r="H27" s="15"/>
      <c r="I27" s="16"/>
      <c r="J27" s="15">
        <v>8</v>
      </c>
      <c r="K27" s="22">
        <f>VLOOKUP(J27,$J$64:$K$73,2,FALSE)</f>
        <v>3</v>
      </c>
      <c r="L27" s="7">
        <f t="shared" ref="L27:L28" si="4">SUM(E27,G27,I27,K27)</f>
        <v>3</v>
      </c>
    </row>
    <row r="28" spans="1:13" x14ac:dyDescent="0.15">
      <c r="A28" s="24">
        <v>11</v>
      </c>
      <c r="B28" s="23" t="s">
        <v>188</v>
      </c>
      <c r="C28" s="23">
        <v>89</v>
      </c>
      <c r="D28" s="21"/>
      <c r="E28" s="22"/>
      <c r="F28" s="21"/>
      <c r="G28" s="22"/>
      <c r="H28" s="15"/>
      <c r="I28" s="16"/>
      <c r="J28" s="15">
        <v>9</v>
      </c>
      <c r="K28" s="22">
        <f>VLOOKUP(J28,$J$64:$K$73,2,FALSE)</f>
        <v>2</v>
      </c>
      <c r="L28" s="7">
        <f t="shared" si="4"/>
        <v>2</v>
      </c>
    </row>
    <row r="29" spans="1:13" x14ac:dyDescent="0.15">
      <c r="A29" s="24">
        <v>12</v>
      </c>
      <c r="B29" s="7"/>
      <c r="C29" s="7"/>
      <c r="D29" s="15"/>
      <c r="E29" s="16"/>
      <c r="F29" s="15"/>
      <c r="G29" s="16"/>
      <c r="H29" s="15"/>
      <c r="I29" s="16"/>
      <c r="J29" s="15"/>
      <c r="K29" s="22"/>
      <c r="L29" s="7">
        <f t="shared" ref="L29" si="5">SUM(E29,G29,I29,K29)</f>
        <v>0</v>
      </c>
    </row>
    <row r="31" spans="1:13" x14ac:dyDescent="0.15">
      <c r="A31" s="56" t="s">
        <v>26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</row>
    <row r="32" spans="1:13" ht="15" customHeight="1" x14ac:dyDescent="0.15">
      <c r="A32" s="59" t="s">
        <v>8</v>
      </c>
      <c r="B32" s="60" t="s">
        <v>0</v>
      </c>
      <c r="C32" s="59" t="s">
        <v>3</v>
      </c>
      <c r="D32" s="60" t="s">
        <v>65</v>
      </c>
      <c r="E32" s="60"/>
      <c r="F32" s="60" t="s">
        <v>66</v>
      </c>
      <c r="G32" s="60"/>
      <c r="H32" s="60" t="s">
        <v>56</v>
      </c>
      <c r="I32" s="60"/>
      <c r="J32" s="60" t="s">
        <v>67</v>
      </c>
      <c r="K32" s="60"/>
      <c r="L32" s="28" t="s">
        <v>28</v>
      </c>
      <c r="M32" s="32" t="s">
        <v>43</v>
      </c>
    </row>
    <row r="33" spans="1:13" x14ac:dyDescent="0.15">
      <c r="A33" s="59"/>
      <c r="B33" s="60"/>
      <c r="C33" s="60"/>
      <c r="D33" s="61">
        <v>1</v>
      </c>
      <c r="E33" s="61"/>
      <c r="F33" s="61">
        <v>1</v>
      </c>
      <c r="G33" s="61"/>
      <c r="H33" s="61">
        <v>0</v>
      </c>
      <c r="I33" s="61"/>
      <c r="J33" s="64">
        <v>2</v>
      </c>
      <c r="K33" s="64"/>
      <c r="L33" s="27">
        <f>ROUNDDOWN(AVERAGE(D33:K33),0)</f>
        <v>1</v>
      </c>
      <c r="M33" s="33">
        <f>IF(L33&lt;2,0,IF(L33&lt;4,1,IF(L33&lt;6,2,IF(L33&lt;8,3,IF(L33&lt;10,4,IF(L33&lt;12,5,6))))))</f>
        <v>0</v>
      </c>
    </row>
    <row r="34" spans="1:13" x14ac:dyDescent="0.15">
      <c r="A34" s="59"/>
      <c r="B34" s="60"/>
      <c r="C34" s="60"/>
      <c r="D34" s="12" t="s">
        <v>1</v>
      </c>
      <c r="E34" s="13" t="s">
        <v>2</v>
      </c>
      <c r="F34" s="12" t="s">
        <v>1</v>
      </c>
      <c r="G34" s="13" t="s">
        <v>2</v>
      </c>
      <c r="H34" s="12" t="s">
        <v>1</v>
      </c>
      <c r="I34" s="13" t="s">
        <v>2</v>
      </c>
      <c r="J34" s="12" t="s">
        <v>1</v>
      </c>
      <c r="K34" s="13" t="s">
        <v>2</v>
      </c>
      <c r="L34" s="34" t="s">
        <v>29</v>
      </c>
    </row>
    <row r="35" spans="1:13" x14ac:dyDescent="0.15">
      <c r="A35" s="14">
        <v>1</v>
      </c>
      <c r="B35" s="7" t="s">
        <v>190</v>
      </c>
      <c r="C35" s="7">
        <v>75</v>
      </c>
      <c r="D35" s="15"/>
      <c r="E35" s="22"/>
      <c r="F35" s="15"/>
      <c r="G35" s="22"/>
      <c r="H35" s="15"/>
      <c r="I35" s="22"/>
      <c r="J35" s="15">
        <v>1</v>
      </c>
      <c r="K35" s="22">
        <f>VLOOKUP(J35,$J$64:$K$73,2,FALSE)</f>
        <v>20</v>
      </c>
      <c r="L35" s="7">
        <f>SUM(E35,G35,I35,K35)</f>
        <v>20</v>
      </c>
    </row>
    <row r="36" spans="1:13" x14ac:dyDescent="0.15">
      <c r="A36" s="14">
        <v>2</v>
      </c>
      <c r="B36" s="7"/>
      <c r="C36" s="7"/>
      <c r="D36" s="15"/>
      <c r="E36" s="16"/>
      <c r="F36" s="15"/>
      <c r="G36" s="16"/>
      <c r="H36" s="15"/>
      <c r="I36" s="16"/>
      <c r="J36" s="15"/>
      <c r="K36" s="22"/>
      <c r="L36" s="7">
        <f t="shared" ref="L36:L37" si="6">SUM(E36,G36,I36,K36)</f>
        <v>0</v>
      </c>
    </row>
    <row r="37" spans="1:13" x14ac:dyDescent="0.15">
      <c r="A37" s="14">
        <v>3</v>
      </c>
      <c r="B37" s="7"/>
      <c r="C37" s="7"/>
      <c r="D37" s="15"/>
      <c r="E37" s="16"/>
      <c r="F37" s="15"/>
      <c r="G37" s="16"/>
      <c r="H37" s="15"/>
      <c r="I37" s="16"/>
      <c r="J37" s="15"/>
      <c r="K37" s="16"/>
      <c r="L37" s="7">
        <f t="shared" si="6"/>
        <v>0</v>
      </c>
    </row>
    <row r="39" spans="1:13" ht="15" customHeight="1" x14ac:dyDescent="0.15">
      <c r="A39" s="56" t="s">
        <v>25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8"/>
    </row>
    <row r="40" spans="1:13" x14ac:dyDescent="0.15">
      <c r="A40" s="59" t="s">
        <v>8</v>
      </c>
      <c r="B40" s="60" t="s">
        <v>0</v>
      </c>
      <c r="C40" s="59" t="s">
        <v>3</v>
      </c>
      <c r="D40" s="60" t="s">
        <v>65</v>
      </c>
      <c r="E40" s="60"/>
      <c r="F40" s="60" t="s">
        <v>66</v>
      </c>
      <c r="G40" s="60"/>
      <c r="H40" s="60" t="s">
        <v>56</v>
      </c>
      <c r="I40" s="60"/>
      <c r="J40" s="60" t="s">
        <v>67</v>
      </c>
      <c r="K40" s="60"/>
      <c r="L40" s="38" t="s">
        <v>28</v>
      </c>
      <c r="M40" s="32" t="s">
        <v>43</v>
      </c>
    </row>
    <row r="41" spans="1:13" ht="15" customHeight="1" x14ac:dyDescent="0.15">
      <c r="A41" s="59"/>
      <c r="B41" s="60"/>
      <c r="C41" s="60"/>
      <c r="D41" s="61">
        <v>0</v>
      </c>
      <c r="E41" s="61"/>
      <c r="F41" s="61">
        <v>0</v>
      </c>
      <c r="G41" s="61"/>
      <c r="H41" s="61">
        <v>0</v>
      </c>
      <c r="I41" s="61"/>
      <c r="J41" s="64">
        <v>1</v>
      </c>
      <c r="K41" s="64"/>
      <c r="L41" s="37">
        <f>ROUNDDOWN(AVERAGE(D41:K41),0)</f>
        <v>0</v>
      </c>
      <c r="M41" s="33">
        <f>IF(L41&lt;2,0,IF(L41&lt;4,1,IF(L41&lt;6,2,IF(L41&lt;8,3,3))))</f>
        <v>0</v>
      </c>
    </row>
    <row r="42" spans="1:13" x14ac:dyDescent="0.15">
      <c r="A42" s="59"/>
      <c r="B42" s="60"/>
      <c r="C42" s="60"/>
      <c r="D42" s="12" t="s">
        <v>1</v>
      </c>
      <c r="E42" s="13" t="s">
        <v>2</v>
      </c>
      <c r="F42" s="12" t="s">
        <v>1</v>
      </c>
      <c r="G42" s="13" t="s">
        <v>2</v>
      </c>
      <c r="H42" s="12" t="s">
        <v>1</v>
      </c>
      <c r="I42" s="13" t="s">
        <v>2</v>
      </c>
      <c r="J42" s="12" t="s">
        <v>1</v>
      </c>
      <c r="K42" s="13" t="s">
        <v>2</v>
      </c>
      <c r="L42" s="38" t="s">
        <v>29</v>
      </c>
    </row>
    <row r="43" spans="1:13" x14ac:dyDescent="0.15">
      <c r="A43" s="24">
        <v>1</v>
      </c>
      <c r="B43" s="23"/>
      <c r="C43" s="23"/>
      <c r="D43" s="21"/>
      <c r="E43" s="22"/>
      <c r="F43" s="21"/>
      <c r="G43" s="22"/>
      <c r="H43" s="21"/>
      <c r="I43" s="22"/>
      <c r="J43" s="21"/>
      <c r="K43" s="22" t="e">
        <f>VLOOKUP(J43,$J$64:$K$73,2,FALSE)</f>
        <v>#N/A</v>
      </c>
      <c r="L43" s="23" t="e">
        <f>SUM(E43,G43,I43,K43)</f>
        <v>#N/A</v>
      </c>
    </row>
    <row r="44" spans="1:13" x14ac:dyDescent="0.15">
      <c r="A44" s="24">
        <v>2</v>
      </c>
      <c r="B44" s="23"/>
      <c r="C44" s="23"/>
      <c r="D44" s="21"/>
      <c r="E44" s="22"/>
      <c r="F44" s="21"/>
      <c r="G44" s="22"/>
      <c r="H44" s="21"/>
      <c r="I44" s="22"/>
      <c r="J44" s="21"/>
      <c r="K44" s="22"/>
      <c r="L44" s="23">
        <f>SUM(E44,G44,I44,K44)</f>
        <v>0</v>
      </c>
    </row>
    <row r="45" spans="1:13" x14ac:dyDescent="0.15">
      <c r="A45" s="24">
        <v>3</v>
      </c>
      <c r="B45" s="7"/>
      <c r="C45" s="7"/>
      <c r="D45" s="15"/>
      <c r="E45" s="22"/>
      <c r="F45" s="15"/>
      <c r="G45" s="22"/>
      <c r="H45" s="15"/>
      <c r="I45" s="22"/>
      <c r="J45" s="15"/>
      <c r="K45" s="22"/>
      <c r="L45" s="7">
        <f t="shared" ref="L45" si="7">SUM(E45,G45,I45,K45)</f>
        <v>0</v>
      </c>
    </row>
    <row r="47" spans="1:13" x14ac:dyDescent="0.15">
      <c r="A47" s="56" t="s">
        <v>37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</row>
    <row r="48" spans="1:13" x14ac:dyDescent="0.15">
      <c r="A48" s="59" t="s">
        <v>8</v>
      </c>
      <c r="B48" s="60" t="s">
        <v>0</v>
      </c>
      <c r="C48" s="59" t="s">
        <v>3</v>
      </c>
      <c r="D48" s="60" t="s">
        <v>65</v>
      </c>
      <c r="E48" s="60"/>
      <c r="F48" s="60" t="s">
        <v>66</v>
      </c>
      <c r="G48" s="60"/>
      <c r="H48" s="60" t="s">
        <v>56</v>
      </c>
      <c r="I48" s="60"/>
      <c r="J48" s="60" t="s">
        <v>67</v>
      </c>
      <c r="K48" s="60"/>
      <c r="L48" s="38" t="s">
        <v>28</v>
      </c>
    </row>
    <row r="49" spans="1:12" ht="15" customHeight="1" x14ac:dyDescent="0.15">
      <c r="A49" s="59"/>
      <c r="B49" s="60"/>
      <c r="C49" s="60"/>
      <c r="D49" s="61">
        <v>9</v>
      </c>
      <c r="E49" s="61"/>
      <c r="F49" s="61">
        <v>11</v>
      </c>
      <c r="G49" s="61"/>
      <c r="H49" s="61">
        <v>10</v>
      </c>
      <c r="I49" s="61"/>
      <c r="J49" s="64">
        <v>11</v>
      </c>
      <c r="K49" s="64"/>
      <c r="L49" s="37">
        <f>ROUNDDOWN(AVERAGE(D49:K49),0)</f>
        <v>10</v>
      </c>
    </row>
    <row r="50" spans="1:12" x14ac:dyDescent="0.15">
      <c r="A50" s="59"/>
      <c r="B50" s="60"/>
      <c r="C50" s="60"/>
      <c r="D50" s="12" t="s">
        <v>1</v>
      </c>
      <c r="E50" s="13" t="s">
        <v>2</v>
      </c>
      <c r="F50" s="12" t="s">
        <v>1</v>
      </c>
      <c r="G50" s="13" t="s">
        <v>2</v>
      </c>
      <c r="H50" s="12" t="s">
        <v>1</v>
      </c>
      <c r="I50" s="13" t="s">
        <v>2</v>
      </c>
      <c r="J50" s="12" t="s">
        <v>1</v>
      </c>
      <c r="K50" s="13" t="s">
        <v>2</v>
      </c>
      <c r="L50" s="38" t="s">
        <v>29</v>
      </c>
    </row>
    <row r="51" spans="1:12" ht="15" customHeight="1" x14ac:dyDescent="0.15">
      <c r="A51" s="24">
        <v>1</v>
      </c>
      <c r="B51" s="7" t="s">
        <v>130</v>
      </c>
      <c r="C51" s="7">
        <v>102</v>
      </c>
      <c r="D51" s="21">
        <v>1</v>
      </c>
      <c r="E51" s="22">
        <f>VLOOKUP(D51,$J$64:$K$73,2,FALSE)</f>
        <v>20</v>
      </c>
      <c r="F51" s="15">
        <v>1</v>
      </c>
      <c r="G51" s="22">
        <f>VLOOKUP(F51,$J$64:$K$73,2,FALSE)</f>
        <v>20</v>
      </c>
      <c r="H51" s="15">
        <v>1</v>
      </c>
      <c r="I51" s="22">
        <f>VLOOKUP(H51,$J$64:$K$73,2,FALSE)</f>
        <v>20</v>
      </c>
      <c r="J51" s="15">
        <v>2</v>
      </c>
      <c r="K51" s="22">
        <f>VLOOKUP(J51,$J$64:$K$73,2,FALSE)</f>
        <v>15</v>
      </c>
      <c r="L51" s="7">
        <f t="shared" ref="L51:L60" si="8">SUM(E51,G51,I51,K51)</f>
        <v>75</v>
      </c>
    </row>
    <row r="52" spans="1:12" x14ac:dyDescent="0.15">
      <c r="A52" s="24">
        <v>2</v>
      </c>
      <c r="B52" s="23" t="s">
        <v>131</v>
      </c>
      <c r="C52" s="23">
        <v>108</v>
      </c>
      <c r="D52" s="21">
        <v>2</v>
      </c>
      <c r="E52" s="22">
        <f>VLOOKUP(D52,$J$64:$K$73,2,FALSE)</f>
        <v>15</v>
      </c>
      <c r="F52" s="15"/>
      <c r="G52" s="22"/>
      <c r="H52" s="15">
        <v>2</v>
      </c>
      <c r="I52" s="22">
        <f>VLOOKUP(H52,$J$64:$K$73,2,FALSE)</f>
        <v>15</v>
      </c>
      <c r="J52" s="15">
        <v>5</v>
      </c>
      <c r="K52" s="22">
        <f>VLOOKUP(J52,$J$64:$K$73,2,FALSE)</f>
        <v>8</v>
      </c>
      <c r="L52" s="7">
        <f>SUM(E52,G52,I52,K52)</f>
        <v>38</v>
      </c>
    </row>
    <row r="53" spans="1:12" x14ac:dyDescent="0.15">
      <c r="A53" s="24">
        <v>3</v>
      </c>
      <c r="B53" s="7" t="s">
        <v>132</v>
      </c>
      <c r="C53" s="7">
        <v>101</v>
      </c>
      <c r="D53" s="15">
        <v>3</v>
      </c>
      <c r="E53" s="22">
        <f>VLOOKUP(D53,$J$64:$K$73,2,FALSE)</f>
        <v>12</v>
      </c>
      <c r="F53" s="15">
        <v>3</v>
      </c>
      <c r="G53" s="22">
        <f>VLOOKUP(F53,$J$64:$K$73,2,FALSE)</f>
        <v>12</v>
      </c>
      <c r="H53" s="15"/>
      <c r="I53" s="22"/>
      <c r="J53" s="15">
        <v>4</v>
      </c>
      <c r="K53" s="22">
        <f>VLOOKUP(J53,$J$64:$K$73,2,FALSE)</f>
        <v>10</v>
      </c>
      <c r="L53" s="7">
        <f>SUM(E53,G53,I53,K53)</f>
        <v>34</v>
      </c>
    </row>
    <row r="54" spans="1:12" x14ac:dyDescent="0.15">
      <c r="A54" s="24">
        <v>4</v>
      </c>
      <c r="B54" s="23" t="s">
        <v>135</v>
      </c>
      <c r="C54" s="23">
        <v>107</v>
      </c>
      <c r="D54" s="21"/>
      <c r="E54" s="22"/>
      <c r="F54" s="15">
        <v>2</v>
      </c>
      <c r="G54" s="22">
        <f>VLOOKUP(F54,$J$64:$K$73,2,FALSE)</f>
        <v>15</v>
      </c>
      <c r="H54" s="15">
        <v>4</v>
      </c>
      <c r="I54" s="22">
        <f>VLOOKUP(H54,$J$64:$K$73,2,FALSE)</f>
        <v>10</v>
      </c>
      <c r="J54" s="15"/>
      <c r="K54" s="22"/>
      <c r="L54" s="7">
        <f>SUM(E54,G54,I54,K54)</f>
        <v>25</v>
      </c>
    </row>
    <row r="55" spans="1:12" x14ac:dyDescent="0.15">
      <c r="A55" s="24">
        <v>5</v>
      </c>
      <c r="B55" s="7" t="s">
        <v>191</v>
      </c>
      <c r="C55" s="7">
        <v>111</v>
      </c>
      <c r="D55" s="15"/>
      <c r="E55" s="22"/>
      <c r="F55" s="15"/>
      <c r="G55" s="22"/>
      <c r="H55" s="15"/>
      <c r="I55" s="22"/>
      <c r="J55" s="15">
        <v>1</v>
      </c>
      <c r="K55" s="22">
        <f>VLOOKUP(J55,$J$64:$K$73,2,FALSE)</f>
        <v>20</v>
      </c>
      <c r="L55" s="7">
        <f>SUM(E55,G55,I55,K55)</f>
        <v>20</v>
      </c>
    </row>
    <row r="56" spans="1:12" x14ac:dyDescent="0.15">
      <c r="A56" s="24">
        <v>6</v>
      </c>
      <c r="B56" s="7" t="s">
        <v>137</v>
      </c>
      <c r="C56" s="7">
        <v>104</v>
      </c>
      <c r="D56" s="15"/>
      <c r="E56" s="22"/>
      <c r="F56" s="15">
        <v>5</v>
      </c>
      <c r="G56" s="22">
        <f>VLOOKUP(F56,$J$64:$K$73,2,FALSE)</f>
        <v>8</v>
      </c>
      <c r="H56" s="15">
        <v>3</v>
      </c>
      <c r="I56" s="22">
        <f>VLOOKUP(H56,$J$64:$K$73,2,FALSE)</f>
        <v>12</v>
      </c>
      <c r="J56" s="15"/>
      <c r="K56" s="22"/>
      <c r="L56" s="7">
        <f>SUM(E56,G56,I56,K56)</f>
        <v>20</v>
      </c>
    </row>
    <row r="57" spans="1:12" x14ac:dyDescent="0.15">
      <c r="A57" s="24">
        <v>7</v>
      </c>
      <c r="B57" s="7" t="s">
        <v>192</v>
      </c>
      <c r="C57" s="7">
        <v>109</v>
      </c>
      <c r="D57" s="15"/>
      <c r="E57" s="22"/>
      <c r="F57" s="15"/>
      <c r="G57" s="22"/>
      <c r="H57" s="15"/>
      <c r="I57" s="22"/>
      <c r="J57" s="15">
        <v>3</v>
      </c>
      <c r="K57" s="22">
        <f>VLOOKUP(J57,$J$64:$K$73,2,FALSE)</f>
        <v>12</v>
      </c>
      <c r="L57" s="7">
        <f>SUM(E57,G57,I57,K57)</f>
        <v>12</v>
      </c>
    </row>
    <row r="58" spans="1:12" x14ac:dyDescent="0.15">
      <c r="A58" s="24">
        <v>8</v>
      </c>
      <c r="B58" s="7" t="s">
        <v>136</v>
      </c>
      <c r="C58" s="7">
        <v>110</v>
      </c>
      <c r="D58" s="15"/>
      <c r="E58" s="22"/>
      <c r="F58" s="15">
        <v>4</v>
      </c>
      <c r="G58" s="22">
        <f>VLOOKUP(F58,$J$64:$K$73,2,FALSE)</f>
        <v>10</v>
      </c>
      <c r="H58" s="15"/>
      <c r="I58" s="22"/>
      <c r="J58" s="15"/>
      <c r="K58" s="22"/>
      <c r="L58" s="7">
        <f>SUM(E58,G58,I58,K58)</f>
        <v>10</v>
      </c>
    </row>
    <row r="59" spans="1:12" x14ac:dyDescent="0.15">
      <c r="A59" s="24">
        <v>9</v>
      </c>
      <c r="B59" s="7" t="s">
        <v>133</v>
      </c>
      <c r="C59" s="7">
        <v>106</v>
      </c>
      <c r="D59" s="15">
        <v>4</v>
      </c>
      <c r="E59" s="22">
        <f>VLOOKUP(D59,$J$64:$K$73,2,FALSE)</f>
        <v>10</v>
      </c>
      <c r="F59" s="15"/>
      <c r="G59" s="22"/>
      <c r="H59" s="15"/>
      <c r="I59" s="22"/>
      <c r="J59" s="15"/>
      <c r="K59" s="22"/>
      <c r="L59" s="7">
        <f t="shared" si="8"/>
        <v>10</v>
      </c>
    </row>
    <row r="60" spans="1:12" x14ac:dyDescent="0.15">
      <c r="A60" s="24">
        <v>10</v>
      </c>
      <c r="B60" s="7" t="s">
        <v>171</v>
      </c>
      <c r="C60" s="7">
        <v>103</v>
      </c>
      <c r="D60" s="15"/>
      <c r="E60" s="22"/>
      <c r="F60" s="15"/>
      <c r="G60" s="22"/>
      <c r="H60" s="15">
        <v>5</v>
      </c>
      <c r="I60" s="22">
        <f>VLOOKUP(H60,$J$64:$K$73,2,FALSE)</f>
        <v>8</v>
      </c>
      <c r="J60" s="15"/>
      <c r="K60" s="22"/>
      <c r="L60" s="7">
        <f t="shared" si="8"/>
        <v>8</v>
      </c>
    </row>
    <row r="61" spans="1:12" x14ac:dyDescent="0.15">
      <c r="A61" s="24">
        <v>11</v>
      </c>
      <c r="B61" s="7"/>
      <c r="C61" s="7"/>
      <c r="D61" s="15"/>
      <c r="E61" s="22"/>
      <c r="F61" s="15"/>
      <c r="G61" s="22"/>
      <c r="H61" s="15"/>
      <c r="I61" s="22"/>
      <c r="J61" s="15"/>
      <c r="K61" s="22"/>
      <c r="L61" s="7">
        <f t="shared" ref="L61" si="9">SUM(E61,G61,I61,K61)</f>
        <v>0</v>
      </c>
    </row>
    <row r="63" spans="1:12" x14ac:dyDescent="0.15">
      <c r="J63" s="8" t="s">
        <v>27</v>
      </c>
    </row>
    <row r="64" spans="1:12" x14ac:dyDescent="0.15">
      <c r="C64" s="31"/>
      <c r="J64" s="30">
        <v>1</v>
      </c>
      <c r="K64" s="29">
        <v>20</v>
      </c>
    </row>
    <row r="65" spans="1:11" x14ac:dyDescent="0.15">
      <c r="C65" s="31"/>
      <c r="J65" s="30">
        <v>2</v>
      </c>
      <c r="K65" s="29">
        <v>15</v>
      </c>
    </row>
    <row r="66" spans="1:11" x14ac:dyDescent="0.15">
      <c r="C66" s="31"/>
      <c r="J66" s="30">
        <v>3</v>
      </c>
      <c r="K66" s="29">
        <v>12</v>
      </c>
    </row>
    <row r="67" spans="1:11" x14ac:dyDescent="0.15">
      <c r="C67" s="31"/>
      <c r="J67" s="30">
        <v>4</v>
      </c>
      <c r="K67" s="29">
        <v>10</v>
      </c>
    </row>
    <row r="68" spans="1:11" x14ac:dyDescent="0.15">
      <c r="C68" s="31"/>
      <c r="J68" s="30">
        <v>5</v>
      </c>
      <c r="K68" s="29">
        <v>8</v>
      </c>
    </row>
    <row r="69" spans="1:11" x14ac:dyDescent="0.15">
      <c r="C69" s="31"/>
      <c r="J69" s="30">
        <v>6</v>
      </c>
      <c r="K69" s="29">
        <v>6</v>
      </c>
    </row>
    <row r="70" spans="1:11" x14ac:dyDescent="0.15">
      <c r="C70" s="31"/>
      <c r="J70" s="30">
        <v>7</v>
      </c>
      <c r="K70" s="29">
        <v>4</v>
      </c>
    </row>
    <row r="71" spans="1:11" x14ac:dyDescent="0.15">
      <c r="C71" s="31"/>
      <c r="J71" s="30">
        <v>8</v>
      </c>
      <c r="K71" s="29">
        <v>3</v>
      </c>
    </row>
    <row r="72" spans="1:11" x14ac:dyDescent="0.15">
      <c r="C72" s="31"/>
      <c r="J72" s="30">
        <v>9</v>
      </c>
      <c r="K72" s="29">
        <v>2</v>
      </c>
    </row>
    <row r="73" spans="1:11" x14ac:dyDescent="0.15">
      <c r="C73" s="31"/>
      <c r="J73" s="30">
        <v>10</v>
      </c>
      <c r="K73" s="29">
        <v>1</v>
      </c>
    </row>
    <row r="74" spans="1:11" x14ac:dyDescent="0.15">
      <c r="A74" s="31"/>
      <c r="B74" s="31"/>
      <c r="C74" s="31"/>
    </row>
  </sheetData>
  <sortState ref="B22:L38">
    <sortCondition descending="1" ref="L22:L38"/>
  </sortState>
  <mergeCells count="60">
    <mergeCell ref="H5:I5"/>
    <mergeCell ref="J5:K5"/>
    <mergeCell ref="A31:L31"/>
    <mergeCell ref="A32:A34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B32:B34"/>
    <mergeCell ref="C32:C34"/>
    <mergeCell ref="D32:E32"/>
    <mergeCell ref="F32:G32"/>
    <mergeCell ref="H32:I32"/>
    <mergeCell ref="J32:K32"/>
    <mergeCell ref="D33:E33"/>
    <mergeCell ref="F33:G33"/>
    <mergeCell ref="H33:I33"/>
    <mergeCell ref="J33:K33"/>
    <mergeCell ref="A14:L14"/>
    <mergeCell ref="A15:A17"/>
    <mergeCell ref="B15:B17"/>
    <mergeCell ref="C15:C17"/>
    <mergeCell ref="D15:E15"/>
    <mergeCell ref="F15:G15"/>
    <mergeCell ref="H15:I15"/>
    <mergeCell ref="J15:K15"/>
    <mergeCell ref="D16:E16"/>
    <mergeCell ref="F16:G16"/>
    <mergeCell ref="H16:I16"/>
    <mergeCell ref="J16:K16"/>
    <mergeCell ref="A39:L39"/>
    <mergeCell ref="A40:A42"/>
    <mergeCell ref="B40:B42"/>
    <mergeCell ref="C40:C42"/>
    <mergeCell ref="D40:E40"/>
    <mergeCell ref="F40:G40"/>
    <mergeCell ref="H40:I40"/>
    <mergeCell ref="J40:K40"/>
    <mergeCell ref="D41:E41"/>
    <mergeCell ref="F41:G41"/>
    <mergeCell ref="H41:I41"/>
    <mergeCell ref="J41:K41"/>
    <mergeCell ref="A47:L47"/>
    <mergeCell ref="A48:A50"/>
    <mergeCell ref="B48:B50"/>
    <mergeCell ref="C48:C50"/>
    <mergeCell ref="D48:E48"/>
    <mergeCell ref="F48:G48"/>
    <mergeCell ref="H48:I48"/>
    <mergeCell ref="J48:K48"/>
    <mergeCell ref="D49:E49"/>
    <mergeCell ref="F49:G49"/>
    <mergeCell ref="H49:I49"/>
    <mergeCell ref="J49:K49"/>
  </mergeCells>
  <phoneticPr fontId="1"/>
  <printOptions horizontalCentered="1"/>
  <pageMargins left="0.11811023622047245" right="0.11811023622047245" top="0.19685039370078741" bottom="0" header="0.31496062992125984" footer="0.31496062992125984"/>
  <pageSetup paperSize="9" scale="9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>
      <selection activeCell="L16" sqref="L16"/>
    </sheetView>
  </sheetViews>
  <sheetFormatPr defaultRowHeight="15" x14ac:dyDescent="0.15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7.5" style="8" customWidth="1"/>
    <col min="6" max="6" width="6.25" style="8" customWidth="1"/>
    <col min="7" max="7" width="7.5" style="8" customWidth="1"/>
    <col min="8" max="8" width="6.25" style="8" customWidth="1"/>
    <col min="9" max="9" width="7.5" style="8" customWidth="1"/>
    <col min="10" max="10" width="6.25" style="8" customWidth="1"/>
    <col min="11" max="11" width="7.5" style="8" customWidth="1"/>
    <col min="12" max="12" width="10" style="8" customWidth="1"/>
    <col min="13" max="16384" width="9" style="8"/>
  </cols>
  <sheetData>
    <row r="1" spans="1:13" ht="22.5" customHeight="1" x14ac:dyDescent="0.15">
      <c r="A1" s="9" t="s">
        <v>40</v>
      </c>
    </row>
    <row r="3" spans="1:13" x14ac:dyDescent="0.15">
      <c r="A3" s="56" t="s">
        <v>39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3" ht="15" customHeight="1" x14ac:dyDescent="0.15">
      <c r="A4" s="59" t="s">
        <v>8</v>
      </c>
      <c r="B4" s="60" t="s">
        <v>41</v>
      </c>
      <c r="C4" s="59" t="s">
        <v>3</v>
      </c>
      <c r="D4" s="60" t="s">
        <v>61</v>
      </c>
      <c r="E4" s="60"/>
      <c r="F4" s="60" t="s">
        <v>62</v>
      </c>
      <c r="G4" s="60"/>
      <c r="H4" s="60" t="s">
        <v>63</v>
      </c>
      <c r="I4" s="60"/>
      <c r="J4" s="60" t="s">
        <v>64</v>
      </c>
      <c r="K4" s="60"/>
      <c r="L4" s="43" t="s">
        <v>28</v>
      </c>
      <c r="M4" s="32" t="s">
        <v>44</v>
      </c>
    </row>
    <row r="5" spans="1:13" x14ac:dyDescent="0.15">
      <c r="A5" s="59"/>
      <c r="B5" s="60"/>
      <c r="C5" s="60"/>
      <c r="D5" s="61">
        <v>21</v>
      </c>
      <c r="E5" s="61"/>
      <c r="F5" s="61">
        <v>25</v>
      </c>
      <c r="G5" s="61"/>
      <c r="H5" s="61">
        <v>14</v>
      </c>
      <c r="I5" s="61"/>
      <c r="J5" s="61">
        <v>24</v>
      </c>
      <c r="K5" s="61"/>
      <c r="L5" s="42">
        <f>ROUNDDOWN(AVERAGE(D5:K5),0)</f>
        <v>21</v>
      </c>
      <c r="M5" s="33">
        <f>IF(L5&lt;2,0,IF(L5&lt;4,1,IF(L5&lt;6,2,IF(L5&lt;8,3,IF(L5&lt;10,4,IF(L5&lt;12,5,6))))))</f>
        <v>6</v>
      </c>
    </row>
    <row r="6" spans="1:13" x14ac:dyDescent="0.15">
      <c r="A6" s="59"/>
      <c r="B6" s="60"/>
      <c r="C6" s="60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43" t="s">
        <v>29</v>
      </c>
    </row>
    <row r="7" spans="1:13" x14ac:dyDescent="0.15">
      <c r="A7" s="24">
        <v>1</v>
      </c>
      <c r="B7" s="23" t="s">
        <v>106</v>
      </c>
      <c r="C7" s="23">
        <v>32</v>
      </c>
      <c r="D7" s="21">
        <v>1</v>
      </c>
      <c r="E7" s="22">
        <f>VLOOKUP(D7,$J$32:$K$41,2,FALSE)</f>
        <v>20</v>
      </c>
      <c r="F7" s="21">
        <v>1</v>
      </c>
      <c r="G7" s="22">
        <f>VLOOKUP(F7,$J$32:$K$41,2,FALSE)</f>
        <v>20</v>
      </c>
      <c r="H7" s="21">
        <v>1</v>
      </c>
      <c r="I7" s="22">
        <f>VLOOKUP(H7,$J$32:$K$41,2,FALSE)</f>
        <v>20</v>
      </c>
      <c r="J7" s="21"/>
      <c r="K7" s="22"/>
      <c r="L7" s="23">
        <f t="shared" ref="L7:L29" si="0">SUM(E7,G7,I7,K7)</f>
        <v>60</v>
      </c>
    </row>
    <row r="8" spans="1:13" x14ac:dyDescent="0.15">
      <c r="A8" s="24">
        <v>2</v>
      </c>
      <c r="B8" s="23" t="s">
        <v>107</v>
      </c>
      <c r="C8" s="23">
        <v>21</v>
      </c>
      <c r="D8" s="21">
        <v>2</v>
      </c>
      <c r="E8" s="22">
        <f>VLOOKUP(D8,$J$32:$K$41,2,FALSE)</f>
        <v>15</v>
      </c>
      <c r="F8" s="21">
        <v>4</v>
      </c>
      <c r="G8" s="22">
        <f>VLOOKUP(F8,$J$32:$K$41,2,FALSE)</f>
        <v>10</v>
      </c>
      <c r="H8" s="21"/>
      <c r="I8" s="22"/>
      <c r="J8" s="21">
        <v>1</v>
      </c>
      <c r="K8" s="22">
        <f>VLOOKUP(J8,$J$32:$K$41,2,FALSE)</f>
        <v>20</v>
      </c>
      <c r="L8" s="23">
        <f t="shared" si="0"/>
        <v>45</v>
      </c>
    </row>
    <row r="9" spans="1:13" x14ac:dyDescent="0.15">
      <c r="A9" s="24">
        <v>3</v>
      </c>
      <c r="B9" s="23" t="s">
        <v>138</v>
      </c>
      <c r="C9" s="23">
        <v>2</v>
      </c>
      <c r="D9" s="21"/>
      <c r="E9" s="22"/>
      <c r="F9" s="21">
        <v>2</v>
      </c>
      <c r="G9" s="22">
        <f>VLOOKUP(F9,$J$32:$K$41,2,FALSE)</f>
        <v>15</v>
      </c>
      <c r="H9" s="21">
        <v>3</v>
      </c>
      <c r="I9" s="22">
        <f>VLOOKUP(H9,$J$32:$K$41,2,FALSE)</f>
        <v>12</v>
      </c>
      <c r="J9" s="15">
        <v>2</v>
      </c>
      <c r="K9" s="22">
        <f>VLOOKUP(J9,$J$32:$K$41,2,FALSE)</f>
        <v>15</v>
      </c>
      <c r="L9" s="7">
        <f t="shared" si="0"/>
        <v>42</v>
      </c>
    </row>
    <row r="10" spans="1:13" x14ac:dyDescent="0.15">
      <c r="A10" s="24">
        <v>4</v>
      </c>
      <c r="B10" s="23" t="s">
        <v>141</v>
      </c>
      <c r="C10" s="23">
        <v>36</v>
      </c>
      <c r="D10" s="21"/>
      <c r="E10" s="22"/>
      <c r="F10" s="21">
        <v>6</v>
      </c>
      <c r="G10" s="22">
        <f>VLOOKUP(F10,$J$32:$K$41,2,FALSE)</f>
        <v>6</v>
      </c>
      <c r="H10" s="21">
        <v>6</v>
      </c>
      <c r="I10" s="22">
        <f>VLOOKUP(H10,$J$32:$K$41,2,FALSE)</f>
        <v>6</v>
      </c>
      <c r="J10" s="21">
        <v>6</v>
      </c>
      <c r="K10" s="22">
        <f>VLOOKUP(J10,$J$32:$K$41,2,FALSE)</f>
        <v>6</v>
      </c>
      <c r="L10" s="7">
        <f t="shared" si="0"/>
        <v>18</v>
      </c>
    </row>
    <row r="11" spans="1:13" x14ac:dyDescent="0.15">
      <c r="A11" s="24">
        <v>5</v>
      </c>
      <c r="B11" s="23" t="s">
        <v>111</v>
      </c>
      <c r="C11" s="23">
        <v>11</v>
      </c>
      <c r="D11" s="21">
        <v>6</v>
      </c>
      <c r="E11" s="22">
        <f>VLOOKUP(D11,$J$32:$K$41,2,FALSE)</f>
        <v>6</v>
      </c>
      <c r="F11" s="21">
        <v>10</v>
      </c>
      <c r="G11" s="22">
        <f>VLOOKUP(F11,$J$32:$K$41,2,FALSE)</f>
        <v>1</v>
      </c>
      <c r="H11" s="21"/>
      <c r="I11" s="22"/>
      <c r="J11" s="21">
        <v>4</v>
      </c>
      <c r="K11" s="22">
        <f>VLOOKUP(J11,$J$32:$K$41,2,FALSE)</f>
        <v>10</v>
      </c>
      <c r="L11" s="23">
        <f t="shared" si="0"/>
        <v>17</v>
      </c>
    </row>
    <row r="12" spans="1:13" x14ac:dyDescent="0.15">
      <c r="A12" s="24">
        <v>6</v>
      </c>
      <c r="B12" s="23" t="s">
        <v>110</v>
      </c>
      <c r="C12" s="23">
        <v>14</v>
      </c>
      <c r="D12" s="21">
        <v>5</v>
      </c>
      <c r="E12" s="22">
        <f>VLOOKUP(D12,$J$32:$K$41,2,FALSE)</f>
        <v>8</v>
      </c>
      <c r="F12" s="21"/>
      <c r="G12" s="22"/>
      <c r="H12" s="21"/>
      <c r="I12" s="22"/>
      <c r="J12" s="21">
        <v>5</v>
      </c>
      <c r="K12" s="22">
        <f>VLOOKUP(J12,$J$32:$K$41,2,FALSE)</f>
        <v>8</v>
      </c>
      <c r="L12" s="23">
        <f t="shared" si="0"/>
        <v>16</v>
      </c>
    </row>
    <row r="13" spans="1:13" x14ac:dyDescent="0.15">
      <c r="A13" s="24">
        <v>7</v>
      </c>
      <c r="B13" s="23" t="s">
        <v>165</v>
      </c>
      <c r="C13" s="23">
        <v>11</v>
      </c>
      <c r="D13" s="21"/>
      <c r="E13" s="22"/>
      <c r="F13" s="21"/>
      <c r="G13" s="22"/>
      <c r="H13" s="21">
        <v>2</v>
      </c>
      <c r="I13" s="22">
        <f>VLOOKUP(H13,$J$32:$K$41,2,FALSE)</f>
        <v>15</v>
      </c>
      <c r="J13" s="15"/>
      <c r="K13" s="22"/>
      <c r="L13" s="7">
        <f t="shared" si="0"/>
        <v>15</v>
      </c>
    </row>
    <row r="14" spans="1:13" x14ac:dyDescent="0.15">
      <c r="A14" s="24">
        <v>8</v>
      </c>
      <c r="B14" s="23" t="s">
        <v>175</v>
      </c>
      <c r="C14" s="7">
        <v>35</v>
      </c>
      <c r="D14" s="15"/>
      <c r="E14" s="46"/>
      <c r="F14" s="15"/>
      <c r="G14" s="22"/>
      <c r="H14" s="15"/>
      <c r="I14" s="22"/>
      <c r="J14" s="15">
        <v>3</v>
      </c>
      <c r="K14" s="22">
        <f>VLOOKUP(J14,$J$32:$K$41,2,FALSE)</f>
        <v>12</v>
      </c>
      <c r="L14" s="7">
        <f t="shared" si="0"/>
        <v>12</v>
      </c>
    </row>
    <row r="15" spans="1:13" x14ac:dyDescent="0.15">
      <c r="A15" s="24">
        <v>9</v>
      </c>
      <c r="B15" s="23" t="s">
        <v>139</v>
      </c>
      <c r="C15" s="23">
        <v>28</v>
      </c>
      <c r="D15" s="21"/>
      <c r="E15" s="22"/>
      <c r="F15" s="21">
        <v>3</v>
      </c>
      <c r="G15" s="22">
        <f>VLOOKUP(F15,$J$32:$K$41,2,FALSE)</f>
        <v>12</v>
      </c>
      <c r="H15" s="21"/>
      <c r="I15" s="22"/>
      <c r="J15" s="15"/>
      <c r="K15" s="16"/>
      <c r="L15" s="7">
        <f t="shared" si="0"/>
        <v>12</v>
      </c>
    </row>
    <row r="16" spans="1:13" x14ac:dyDescent="0.15">
      <c r="A16" s="24">
        <v>10</v>
      </c>
      <c r="B16" s="23" t="s">
        <v>108</v>
      </c>
      <c r="C16" s="23">
        <v>99</v>
      </c>
      <c r="D16" s="21">
        <v>3</v>
      </c>
      <c r="E16" s="22">
        <f>VLOOKUP(D16,$J$32:$K$41,2,FALSE)</f>
        <v>12</v>
      </c>
      <c r="F16" s="21"/>
      <c r="G16" s="22"/>
      <c r="H16" s="21"/>
      <c r="I16" s="22"/>
      <c r="J16" s="21"/>
      <c r="K16" s="22"/>
      <c r="L16" s="23">
        <f t="shared" si="0"/>
        <v>12</v>
      </c>
    </row>
    <row r="17" spans="1:12" x14ac:dyDescent="0.15">
      <c r="A17" s="24">
        <v>11</v>
      </c>
      <c r="B17" s="23" t="s">
        <v>166</v>
      </c>
      <c r="C17" s="23">
        <v>55</v>
      </c>
      <c r="D17" s="21"/>
      <c r="E17" s="22"/>
      <c r="F17" s="21"/>
      <c r="G17" s="22"/>
      <c r="H17" s="21">
        <v>4</v>
      </c>
      <c r="I17" s="22">
        <f>VLOOKUP(H17,$J$32:$K$41,2,FALSE)</f>
        <v>10</v>
      </c>
      <c r="J17" s="15"/>
      <c r="K17" s="16"/>
      <c r="L17" s="7">
        <f>SUM(E17,G17,I17,K17)</f>
        <v>10</v>
      </c>
    </row>
    <row r="18" spans="1:12" x14ac:dyDescent="0.15">
      <c r="A18" s="24">
        <v>12</v>
      </c>
      <c r="B18" s="23" t="s">
        <v>109</v>
      </c>
      <c r="C18" s="23">
        <v>0</v>
      </c>
      <c r="D18" s="21">
        <v>4</v>
      </c>
      <c r="E18" s="22">
        <f>VLOOKUP(D18,$J$32:$K$41,2,FALSE)</f>
        <v>10</v>
      </c>
      <c r="F18" s="21"/>
      <c r="G18" s="22"/>
      <c r="H18" s="21"/>
      <c r="I18" s="22"/>
      <c r="J18" s="21"/>
      <c r="K18" s="22"/>
      <c r="L18" s="23">
        <f>SUM(E18,G18,I18,K18)</f>
        <v>10</v>
      </c>
    </row>
    <row r="19" spans="1:12" x14ac:dyDescent="0.15">
      <c r="A19" s="24">
        <v>13</v>
      </c>
      <c r="B19" s="23" t="s">
        <v>167</v>
      </c>
      <c r="C19" s="23">
        <v>37</v>
      </c>
      <c r="D19" s="21"/>
      <c r="E19" s="22"/>
      <c r="F19" s="21"/>
      <c r="G19" s="22"/>
      <c r="H19" s="21">
        <v>5</v>
      </c>
      <c r="I19" s="22">
        <f>VLOOKUP(H19,$J$32:$K$41,2,FALSE)</f>
        <v>8</v>
      </c>
      <c r="J19" s="15"/>
      <c r="K19" s="16"/>
      <c r="L19" s="7">
        <f>SUM(E19,G19,I19,K19)</f>
        <v>8</v>
      </c>
    </row>
    <row r="20" spans="1:12" x14ac:dyDescent="0.15">
      <c r="A20" s="24">
        <v>14</v>
      </c>
      <c r="B20" s="23" t="s">
        <v>140</v>
      </c>
      <c r="C20" s="23">
        <v>522</v>
      </c>
      <c r="D20" s="21"/>
      <c r="E20" s="22"/>
      <c r="F20" s="21">
        <v>5</v>
      </c>
      <c r="G20" s="22">
        <f>VLOOKUP(F20,$J$32:$K$41,2,FALSE)</f>
        <v>8</v>
      </c>
      <c r="H20" s="21"/>
      <c r="I20" s="22"/>
      <c r="J20" s="15"/>
      <c r="K20" s="22"/>
      <c r="L20" s="7">
        <f t="shared" si="0"/>
        <v>8</v>
      </c>
    </row>
    <row r="21" spans="1:12" x14ac:dyDescent="0.15">
      <c r="A21" s="24">
        <v>15</v>
      </c>
      <c r="B21" s="23" t="s">
        <v>112</v>
      </c>
      <c r="C21" s="23">
        <v>13</v>
      </c>
      <c r="D21" s="21">
        <v>7</v>
      </c>
      <c r="E21" s="22">
        <f>VLOOKUP(D21,$J$32:$K$41,2,FALSE)</f>
        <v>4</v>
      </c>
      <c r="F21" s="21"/>
      <c r="G21" s="22"/>
      <c r="H21" s="21">
        <v>7</v>
      </c>
      <c r="I21" s="22">
        <f>VLOOKUP(H21,$J$32:$K$41,2,FALSE)</f>
        <v>4</v>
      </c>
      <c r="J21" s="15"/>
      <c r="K21" s="16"/>
      <c r="L21" s="7">
        <f t="shared" si="0"/>
        <v>8</v>
      </c>
    </row>
    <row r="22" spans="1:12" x14ac:dyDescent="0.15">
      <c r="A22" s="24">
        <v>16</v>
      </c>
      <c r="B22" s="23" t="s">
        <v>115</v>
      </c>
      <c r="C22" s="23">
        <v>48</v>
      </c>
      <c r="D22" s="21">
        <v>10</v>
      </c>
      <c r="E22" s="22">
        <f>VLOOKUP(D22,$J$32:$K$41,2,FALSE)</f>
        <v>1</v>
      </c>
      <c r="F22" s="21"/>
      <c r="G22" s="22"/>
      <c r="H22" s="21">
        <v>9</v>
      </c>
      <c r="I22" s="22">
        <f>VLOOKUP(H22,$J$32:$K$41,2,FALSE)</f>
        <v>2</v>
      </c>
      <c r="J22" s="15">
        <v>7</v>
      </c>
      <c r="K22" s="22">
        <f>VLOOKUP(J22,$J$32:$K$41,2,FALSE)</f>
        <v>4</v>
      </c>
      <c r="L22" s="7">
        <f t="shared" si="0"/>
        <v>7</v>
      </c>
    </row>
    <row r="23" spans="1:12" x14ac:dyDescent="0.15">
      <c r="A23" s="24">
        <v>17</v>
      </c>
      <c r="B23" s="23" t="s">
        <v>143</v>
      </c>
      <c r="C23" s="23">
        <v>49</v>
      </c>
      <c r="D23" s="21"/>
      <c r="E23" s="22"/>
      <c r="F23" s="21">
        <v>8</v>
      </c>
      <c r="G23" s="22">
        <f>VLOOKUP(F23,$J$32:$K$41,2,FALSE)</f>
        <v>3</v>
      </c>
      <c r="H23" s="21">
        <v>8</v>
      </c>
      <c r="I23" s="22">
        <f>VLOOKUP(H23,$J$32:$K$41,2,FALSE)</f>
        <v>3</v>
      </c>
      <c r="J23" s="15"/>
      <c r="K23" s="16"/>
      <c r="L23" s="7">
        <f t="shared" si="0"/>
        <v>6</v>
      </c>
    </row>
    <row r="24" spans="1:12" x14ac:dyDescent="0.15">
      <c r="A24" s="24">
        <v>18</v>
      </c>
      <c r="B24" s="23" t="s">
        <v>113</v>
      </c>
      <c r="C24" s="23">
        <v>24</v>
      </c>
      <c r="D24" s="21">
        <v>8</v>
      </c>
      <c r="E24" s="22">
        <f>VLOOKUP(D24,$J$32:$K$41,2,FALSE)</f>
        <v>3</v>
      </c>
      <c r="F24" s="21">
        <v>9</v>
      </c>
      <c r="G24" s="22">
        <f>VLOOKUP(F24,$J$32:$K$41,2,FALSE)</f>
        <v>2</v>
      </c>
      <c r="H24" s="21"/>
      <c r="I24" s="22"/>
      <c r="J24" s="15"/>
      <c r="K24" s="22"/>
      <c r="L24" s="7">
        <f t="shared" si="0"/>
        <v>5</v>
      </c>
    </row>
    <row r="25" spans="1:12" x14ac:dyDescent="0.15">
      <c r="A25" s="24">
        <v>19</v>
      </c>
      <c r="B25" s="23" t="s">
        <v>142</v>
      </c>
      <c r="C25" s="23">
        <v>86</v>
      </c>
      <c r="D25" s="21"/>
      <c r="E25" s="22"/>
      <c r="F25" s="21">
        <v>7</v>
      </c>
      <c r="G25" s="22">
        <f>VLOOKUP(F25,$J$32:$K$41,2,FALSE)</f>
        <v>4</v>
      </c>
      <c r="H25" s="21"/>
      <c r="I25" s="22"/>
      <c r="J25" s="15"/>
      <c r="K25" s="22"/>
      <c r="L25" s="7">
        <f t="shared" si="0"/>
        <v>4</v>
      </c>
    </row>
    <row r="26" spans="1:12" x14ac:dyDescent="0.15">
      <c r="A26" s="24">
        <v>20</v>
      </c>
      <c r="B26" s="23" t="s">
        <v>176</v>
      </c>
      <c r="C26" s="7">
        <v>712</v>
      </c>
      <c r="D26" s="15"/>
      <c r="E26" s="46"/>
      <c r="F26" s="15"/>
      <c r="G26" s="22"/>
      <c r="H26" s="15"/>
      <c r="I26" s="22"/>
      <c r="J26" s="15">
        <v>8</v>
      </c>
      <c r="K26" s="22">
        <f>VLOOKUP(J26,$J$32:$K$41,2,FALSE)</f>
        <v>3</v>
      </c>
      <c r="L26" s="7">
        <f>SUM(E26,G26,I26,K26)</f>
        <v>3</v>
      </c>
    </row>
    <row r="27" spans="1:12" x14ac:dyDescent="0.15">
      <c r="A27" s="24">
        <v>21</v>
      </c>
      <c r="B27" s="23" t="s">
        <v>114</v>
      </c>
      <c r="C27" s="23">
        <v>87</v>
      </c>
      <c r="D27" s="21">
        <v>9</v>
      </c>
      <c r="E27" s="22">
        <f>VLOOKUP(D27,$J$32:$K$41,2,FALSE)</f>
        <v>2</v>
      </c>
      <c r="F27" s="21"/>
      <c r="G27" s="22"/>
      <c r="H27" s="21">
        <v>10</v>
      </c>
      <c r="I27" s="22">
        <f>VLOOKUP(H27,$J$32:$K$41,2,FALSE)</f>
        <v>1</v>
      </c>
      <c r="J27" s="15"/>
      <c r="K27" s="16"/>
      <c r="L27" s="7">
        <f t="shared" si="0"/>
        <v>3</v>
      </c>
    </row>
    <row r="28" spans="1:12" x14ac:dyDescent="0.15">
      <c r="A28" s="24">
        <v>22</v>
      </c>
      <c r="B28" s="23" t="s">
        <v>177</v>
      </c>
      <c r="C28" s="7">
        <v>610</v>
      </c>
      <c r="D28" s="15"/>
      <c r="E28" s="46"/>
      <c r="F28" s="15"/>
      <c r="G28" s="22"/>
      <c r="H28" s="15"/>
      <c r="I28" s="22"/>
      <c r="J28" s="15">
        <v>9</v>
      </c>
      <c r="K28" s="22">
        <f>VLOOKUP(J28,$J$32:$K$41,2,FALSE)</f>
        <v>2</v>
      </c>
      <c r="L28" s="7">
        <f t="shared" si="0"/>
        <v>2</v>
      </c>
    </row>
    <row r="29" spans="1:12" x14ac:dyDescent="0.15">
      <c r="A29" s="24">
        <v>23</v>
      </c>
      <c r="B29" s="23" t="s">
        <v>178</v>
      </c>
      <c r="C29" s="7">
        <v>0</v>
      </c>
      <c r="D29" s="15"/>
      <c r="E29" s="46"/>
      <c r="F29" s="15"/>
      <c r="G29" s="22"/>
      <c r="H29" s="15"/>
      <c r="I29" s="22"/>
      <c r="J29" s="15">
        <v>10</v>
      </c>
      <c r="K29" s="22">
        <f>VLOOKUP(J29,$J$32:$K$41,2,FALSE)</f>
        <v>1</v>
      </c>
      <c r="L29" s="7">
        <f t="shared" si="0"/>
        <v>1</v>
      </c>
    </row>
    <row r="30" spans="1:12" x14ac:dyDescent="0.15">
      <c r="A30" s="17"/>
      <c r="B30" s="18"/>
      <c r="C30" s="18"/>
      <c r="D30" s="19"/>
      <c r="E30" s="18"/>
      <c r="F30" s="19"/>
      <c r="G30" s="18"/>
      <c r="H30" s="19"/>
      <c r="I30" s="18"/>
      <c r="J30" s="19"/>
      <c r="K30" s="18"/>
      <c r="L30" s="18"/>
    </row>
    <row r="31" spans="1:12" x14ac:dyDescent="0.15">
      <c r="B31" s="39"/>
      <c r="J31" s="8" t="s">
        <v>27</v>
      </c>
    </row>
    <row r="32" spans="1:12" x14ac:dyDescent="0.15">
      <c r="J32" s="30">
        <v>1</v>
      </c>
      <c r="K32" s="29">
        <v>20</v>
      </c>
    </row>
    <row r="33" spans="10:11" x14ac:dyDescent="0.15">
      <c r="J33" s="30">
        <v>2</v>
      </c>
      <c r="K33" s="29">
        <v>15</v>
      </c>
    </row>
    <row r="34" spans="10:11" x14ac:dyDescent="0.15">
      <c r="J34" s="30">
        <v>3</v>
      </c>
      <c r="K34" s="29">
        <v>12</v>
      </c>
    </row>
    <row r="35" spans="10:11" x14ac:dyDescent="0.15">
      <c r="J35" s="30">
        <v>4</v>
      </c>
      <c r="K35" s="29">
        <v>10</v>
      </c>
    </row>
    <row r="36" spans="10:11" x14ac:dyDescent="0.15">
      <c r="J36" s="30">
        <v>5</v>
      </c>
      <c r="K36" s="29">
        <v>8</v>
      </c>
    </row>
    <row r="37" spans="10:11" x14ac:dyDescent="0.15">
      <c r="J37" s="30">
        <v>6</v>
      </c>
      <c r="K37" s="29">
        <v>6</v>
      </c>
    </row>
    <row r="38" spans="10:11" x14ac:dyDescent="0.15">
      <c r="J38" s="30">
        <v>7</v>
      </c>
      <c r="K38" s="29">
        <v>4</v>
      </c>
    </row>
    <row r="39" spans="10:11" x14ac:dyDescent="0.15">
      <c r="J39" s="30">
        <v>8</v>
      </c>
      <c r="K39" s="29">
        <v>3</v>
      </c>
    </row>
    <row r="40" spans="10:11" x14ac:dyDescent="0.15">
      <c r="J40" s="30">
        <v>9</v>
      </c>
      <c r="K40" s="29">
        <v>2</v>
      </c>
    </row>
    <row r="41" spans="10:11" x14ac:dyDescent="0.15">
      <c r="J41" s="30">
        <v>10</v>
      </c>
      <c r="K41" s="29">
        <v>1</v>
      </c>
    </row>
  </sheetData>
  <sortState ref="A7:M29">
    <sortCondition descending="1" ref="L7:L25"/>
  </sortState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F12"/>
  <sheetViews>
    <sheetView workbookViewId="0">
      <selection activeCell="O11" sqref="O11"/>
    </sheetView>
  </sheetViews>
  <sheetFormatPr defaultRowHeight="19.5" customHeight="1" x14ac:dyDescent="0.15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16384" width="9" style="8"/>
  </cols>
  <sheetData>
    <row r="2" spans="1:6" s="4" customFormat="1" ht="22.5" customHeight="1" x14ac:dyDescent="0.15">
      <c r="A2" s="1"/>
      <c r="B2" s="2" t="s">
        <v>10</v>
      </c>
      <c r="C2" s="2" t="s">
        <v>11</v>
      </c>
      <c r="D2" s="1"/>
      <c r="E2" s="2" t="s">
        <v>1</v>
      </c>
      <c r="F2" s="3" t="s">
        <v>19</v>
      </c>
    </row>
    <row r="3" spans="1:6" ht="19.5" customHeight="1" x14ac:dyDescent="0.15">
      <c r="A3" s="5"/>
      <c r="B3" s="7" t="s">
        <v>20</v>
      </c>
      <c r="C3" s="7" t="s">
        <v>12</v>
      </c>
      <c r="D3" s="5"/>
      <c r="E3" s="6">
        <v>1</v>
      </c>
      <c r="F3" s="7">
        <v>20</v>
      </c>
    </row>
    <row r="4" spans="1:6" ht="19.5" customHeight="1" x14ac:dyDescent="0.15">
      <c r="A4" s="5"/>
      <c r="B4" s="7" t="s">
        <v>21</v>
      </c>
      <c r="C4" s="7" t="s">
        <v>13</v>
      </c>
      <c r="D4" s="5"/>
      <c r="E4" s="6">
        <v>2</v>
      </c>
      <c r="F4" s="7">
        <v>15</v>
      </c>
    </row>
    <row r="5" spans="1:6" ht="19.5" customHeight="1" x14ac:dyDescent="0.15">
      <c r="A5" s="5"/>
      <c r="B5" s="7" t="s">
        <v>22</v>
      </c>
      <c r="C5" s="7" t="s">
        <v>14</v>
      </c>
      <c r="D5" s="5"/>
      <c r="E5" s="6">
        <v>3</v>
      </c>
      <c r="F5" s="7">
        <v>12</v>
      </c>
    </row>
    <row r="6" spans="1:6" ht="19.5" customHeight="1" x14ac:dyDescent="0.15">
      <c r="A6" s="5"/>
      <c r="B6" s="7" t="s">
        <v>23</v>
      </c>
      <c r="C6" s="7" t="s">
        <v>15</v>
      </c>
      <c r="D6" s="5"/>
      <c r="E6" s="6">
        <v>4</v>
      </c>
      <c r="F6" s="7">
        <v>10</v>
      </c>
    </row>
    <row r="7" spans="1:6" ht="19.5" customHeight="1" x14ac:dyDescent="0.15">
      <c r="A7" s="5"/>
      <c r="B7" s="7" t="s">
        <v>24</v>
      </c>
      <c r="C7" s="7" t="s">
        <v>16</v>
      </c>
      <c r="D7" s="5"/>
      <c r="E7" s="6">
        <v>5</v>
      </c>
      <c r="F7" s="7">
        <v>8</v>
      </c>
    </row>
    <row r="8" spans="1:6" ht="19.5" customHeight="1" x14ac:dyDescent="0.15">
      <c r="A8" s="5"/>
      <c r="B8" s="7" t="s">
        <v>17</v>
      </c>
      <c r="C8" s="7" t="s">
        <v>18</v>
      </c>
      <c r="D8" s="5"/>
      <c r="E8" s="6">
        <v>6</v>
      </c>
      <c r="F8" s="7">
        <v>6</v>
      </c>
    </row>
    <row r="9" spans="1:6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6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6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6" ht="19.5" customHeight="1" x14ac:dyDescent="0.15">
      <c r="A12" s="5"/>
      <c r="B12" s="5"/>
      <c r="C12" s="5"/>
      <c r="D12" s="5"/>
      <c r="E12" s="6">
        <v>10</v>
      </c>
      <c r="F12" s="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S-FJ</vt:lpstr>
      <vt:lpstr>86＆BRZ</vt:lpstr>
      <vt:lpstr>AE86,NA1600,AE111,RS...etc</vt:lpstr>
      <vt:lpstr>ロードスターカップ</vt:lpstr>
      <vt:lpstr>N1000,N1400,N1500,デミオレース,AudiA1</vt:lpstr>
      <vt:lpstr>FCR-VITA</vt:lpstr>
      <vt:lpstr>ポイント</vt:lpstr>
      <vt:lpstr>'86＆BRZ'!Print_Area</vt:lpstr>
      <vt:lpstr>'AE86,NA1600,AE111,RS...etc'!Print_Area</vt:lpstr>
      <vt:lpstr>'N1000,N1400,N1500,デミオレース,AudiA1'!Print_Area</vt:lpstr>
      <vt:lpstr>'S-FJ'!Print_Area</vt:lpstr>
      <vt:lpstr>ロードスターカップ!Print_Area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勝亦 修一</cp:lastModifiedBy>
  <cp:lastPrinted>2019-11-30T06:28:22Z</cp:lastPrinted>
  <dcterms:created xsi:type="dcterms:W3CDTF">2015-12-21T05:23:27Z</dcterms:created>
  <dcterms:modified xsi:type="dcterms:W3CDTF">2019-11-30T06:46:16Z</dcterms:modified>
</cp:coreProperties>
</file>