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1 FCRポイント\"/>
    </mc:Choice>
  </mc:AlternateContent>
  <bookViews>
    <workbookView xWindow="0" yWindow="0" windowWidth="18570" windowHeight="8280" tabRatio="867" firstSheet="4" activeTab="5"/>
  </bookViews>
  <sheets>
    <sheet name="S-FJ" sheetId="9" r:id="rId1"/>
    <sheet name="86＆BRZ" sheetId="6" r:id="rId2"/>
    <sheet name="AE86,NA1600,AE111,RS...etc" sheetId="1" r:id="rId3"/>
    <sheet name="FCR-Vitz" sheetId="15" r:id="rId4"/>
    <sheet name="ロードスターカップ" sheetId="7" r:id="rId5"/>
    <sheet name="N1000,N1400,N1500,デミオレース,AudiA1" sheetId="4" r:id="rId6"/>
    <sheet name="FCR-VITA" sheetId="14" r:id="rId7"/>
    <sheet name="ポイント" sheetId="11" r:id="rId8"/>
  </sheets>
  <definedNames>
    <definedName name="_xlnm.Print_Area" localSheetId="1">'86＆BRZ'!$A$1:$M$32</definedName>
    <definedName name="_xlnm.Print_Area" localSheetId="2">'AE86,NA1600,AE111,RS...etc'!$A$1:$N$60</definedName>
    <definedName name="_xlnm.Print_Area" localSheetId="3">'FCR-Vitz'!$A$1:$M$30</definedName>
    <definedName name="_xlnm.Print_Area" localSheetId="5">'N1000,N1400,N1500,デミオレース,AudiA1'!$A$1:$M$61</definedName>
    <definedName name="_xlnm.Print_Area" localSheetId="0">'S-FJ'!$A$1:$J$43</definedName>
    <definedName name="_xlnm.Print_Area" localSheetId="4">ロードスターカップ!$A$1:$M$64</definedName>
  </definedNames>
  <calcPr calcId="162913"/>
  <fileRecoveryPr autoRecover="0"/>
</workbook>
</file>

<file path=xl/calcChain.xml><?xml version="1.0" encoding="utf-8"?>
<calcChain xmlns="http://schemas.openxmlformats.org/spreadsheetml/2006/main">
  <c r="S8" i="14" l="1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S35" i="14"/>
  <c r="S36" i="14"/>
  <c r="S37" i="14"/>
  <c r="N17" i="14"/>
  <c r="O17" i="14"/>
  <c r="P17" i="14"/>
  <c r="Q17" i="14"/>
  <c r="N18" i="14"/>
  <c r="O18" i="14"/>
  <c r="P18" i="14"/>
  <c r="Q18" i="14"/>
  <c r="N19" i="14"/>
  <c r="O19" i="14"/>
  <c r="P19" i="14"/>
  <c r="Q19" i="14"/>
  <c r="N20" i="14"/>
  <c r="O20" i="14"/>
  <c r="P20" i="14"/>
  <c r="Q20" i="14"/>
  <c r="N21" i="14"/>
  <c r="O21" i="14"/>
  <c r="P21" i="14"/>
  <c r="Q21" i="14"/>
  <c r="N22" i="14"/>
  <c r="O22" i="14"/>
  <c r="P22" i="14"/>
  <c r="Q22" i="14"/>
  <c r="N23" i="14"/>
  <c r="O23" i="14"/>
  <c r="P23" i="14"/>
  <c r="Q23" i="14"/>
  <c r="N24" i="14"/>
  <c r="O24" i="14"/>
  <c r="P24" i="14"/>
  <c r="Q24" i="14"/>
  <c r="N25" i="14"/>
  <c r="O25" i="14"/>
  <c r="P25" i="14"/>
  <c r="Q25" i="14"/>
  <c r="N26" i="14"/>
  <c r="O26" i="14"/>
  <c r="P26" i="14"/>
  <c r="Q26" i="14"/>
  <c r="N27" i="14"/>
  <c r="O27" i="14"/>
  <c r="P27" i="14"/>
  <c r="Q27" i="14"/>
  <c r="N28" i="14"/>
  <c r="O28" i="14"/>
  <c r="P28" i="14"/>
  <c r="Q28" i="14"/>
  <c r="N29" i="14"/>
  <c r="O29" i="14"/>
  <c r="P29" i="14"/>
  <c r="Q29" i="14"/>
  <c r="L41" i="4"/>
  <c r="I42" i="4"/>
  <c r="I41" i="4"/>
  <c r="I17" i="4"/>
  <c r="I18" i="4"/>
  <c r="I20" i="4"/>
  <c r="I19" i="4"/>
  <c r="E29" i="4"/>
  <c r="E35" i="4"/>
  <c r="L61" i="4" l="1"/>
  <c r="L60" i="4"/>
  <c r="L59" i="4"/>
  <c r="L58" i="4"/>
  <c r="L57" i="4"/>
  <c r="I56" i="4"/>
  <c r="G56" i="4"/>
  <c r="L56" i="4" s="1"/>
  <c r="L55" i="4"/>
  <c r="E55" i="4"/>
  <c r="G54" i="4"/>
  <c r="L54" i="4" s="1"/>
  <c r="I53" i="4"/>
  <c r="E53" i="4"/>
  <c r="L53" i="4" s="1"/>
  <c r="I52" i="4"/>
  <c r="L52" i="4" s="1"/>
  <c r="I51" i="4"/>
  <c r="G51" i="4"/>
  <c r="L51" i="4" s="1"/>
  <c r="G50" i="4"/>
  <c r="E50" i="4"/>
  <c r="E49" i="4"/>
  <c r="L49" i="4" s="1"/>
  <c r="I48" i="4"/>
  <c r="G48" i="4"/>
  <c r="L48" i="4" s="1"/>
  <c r="E48" i="4"/>
  <c r="G47" i="4"/>
  <c r="L47" i="4" s="1"/>
  <c r="I46" i="4"/>
  <c r="G46" i="4"/>
  <c r="G45" i="4"/>
  <c r="E45" i="4"/>
  <c r="I44" i="4"/>
  <c r="E44" i="4"/>
  <c r="L44" i="4" s="1"/>
  <c r="I43" i="4"/>
  <c r="G43" i="4"/>
  <c r="E43" i="4"/>
  <c r="L43" i="4" s="1"/>
  <c r="E42" i="4"/>
  <c r="G41" i="4"/>
  <c r="E41" i="4"/>
  <c r="L39" i="4"/>
  <c r="L35" i="4"/>
  <c r="L33" i="4"/>
  <c r="M33" i="4" s="1"/>
  <c r="L29" i="4"/>
  <c r="L27" i="4"/>
  <c r="M27" i="4" s="1"/>
  <c r="L23" i="4"/>
  <c r="L22" i="4"/>
  <c r="L21" i="4"/>
  <c r="L20" i="4"/>
  <c r="G19" i="4"/>
  <c r="L19" i="4" s="1"/>
  <c r="G18" i="4"/>
  <c r="E18" i="4"/>
  <c r="G17" i="4"/>
  <c r="E17" i="4"/>
  <c r="L17" i="4" s="1"/>
  <c r="L15" i="4"/>
  <c r="M15" i="4" s="1"/>
  <c r="I9" i="4"/>
  <c r="L9" i="4" s="1"/>
  <c r="I7" i="4"/>
  <c r="L7" i="4" s="1"/>
  <c r="E10" i="4"/>
  <c r="L10" i="4" s="1"/>
  <c r="E8" i="4"/>
  <c r="L8" i="4" s="1"/>
  <c r="L5" i="4"/>
  <c r="M5" i="4" s="1"/>
  <c r="L18" i="4" l="1"/>
  <c r="L45" i="4"/>
  <c r="L42" i="4"/>
  <c r="L46" i="4"/>
  <c r="L50" i="4"/>
  <c r="M29" i="14"/>
  <c r="M22" i="14"/>
  <c r="M19" i="14"/>
  <c r="M17" i="14"/>
  <c r="M16" i="14"/>
  <c r="M14" i="14"/>
  <c r="M12" i="14"/>
  <c r="M11" i="14"/>
  <c r="M10" i="14"/>
  <c r="M7" i="14"/>
  <c r="R38" i="14" l="1"/>
  <c r="Q38" i="14"/>
  <c r="P38" i="14"/>
  <c r="O38" i="14"/>
  <c r="N38" i="14"/>
  <c r="S38" i="14" s="1"/>
  <c r="R37" i="14"/>
  <c r="Q37" i="14"/>
  <c r="P37" i="14"/>
  <c r="O37" i="14"/>
  <c r="N37" i="14"/>
  <c r="R36" i="14"/>
  <c r="Q36" i="14"/>
  <c r="P36" i="14"/>
  <c r="O36" i="14"/>
  <c r="N36" i="14"/>
  <c r="R35" i="14"/>
  <c r="Q35" i="14"/>
  <c r="P35" i="14"/>
  <c r="O35" i="14"/>
  <c r="N35" i="14"/>
  <c r="R34" i="14"/>
  <c r="Q34" i="14"/>
  <c r="P34" i="14"/>
  <c r="O34" i="14"/>
  <c r="N34" i="14"/>
  <c r="R33" i="14"/>
  <c r="Q33" i="14"/>
  <c r="P33" i="14"/>
  <c r="O33" i="14"/>
  <c r="N33" i="14"/>
  <c r="R32" i="14"/>
  <c r="Q32" i="14"/>
  <c r="P32" i="14"/>
  <c r="O32" i="14"/>
  <c r="N32" i="14"/>
  <c r="R31" i="14"/>
  <c r="Q31" i="14"/>
  <c r="P31" i="14"/>
  <c r="N31" i="14"/>
  <c r="G31" i="14"/>
  <c r="O31" i="14" s="1"/>
  <c r="R30" i="14"/>
  <c r="Q30" i="14"/>
  <c r="O30" i="14"/>
  <c r="N30" i="14"/>
  <c r="I30" i="14"/>
  <c r="P30" i="14" s="1"/>
  <c r="R28" i="14"/>
  <c r="E28" i="14"/>
  <c r="R27" i="14"/>
  <c r="G27" i="14"/>
  <c r="R26" i="14"/>
  <c r="E26" i="14"/>
  <c r="R25" i="14"/>
  <c r="E25" i="14"/>
  <c r="R24" i="14"/>
  <c r="I24" i="14"/>
  <c r="R23" i="14"/>
  <c r="G23" i="14"/>
  <c r="R22" i="14"/>
  <c r="E22" i="14"/>
  <c r="R21" i="14"/>
  <c r="G21" i="14"/>
  <c r="R20" i="14"/>
  <c r="I20" i="14"/>
  <c r="R19" i="14"/>
  <c r="E19" i="14"/>
  <c r="R18" i="14"/>
  <c r="G18" i="14"/>
  <c r="R17" i="14"/>
  <c r="R16" i="14"/>
  <c r="O16" i="14"/>
  <c r="N16" i="14"/>
  <c r="K16" i="14"/>
  <c r="Q16" i="14" s="1"/>
  <c r="I16" i="14"/>
  <c r="P16" i="14" s="1"/>
  <c r="R15" i="14"/>
  <c r="Q15" i="14"/>
  <c r="P15" i="14"/>
  <c r="N15" i="14"/>
  <c r="G15" i="14"/>
  <c r="O15" i="14" s="1"/>
  <c r="R14" i="14"/>
  <c r="Q14" i="14"/>
  <c r="O14" i="14"/>
  <c r="N14" i="14"/>
  <c r="I14" i="14"/>
  <c r="P14" i="14" s="1"/>
  <c r="R13" i="14"/>
  <c r="Q13" i="14"/>
  <c r="P13" i="14"/>
  <c r="O13" i="14"/>
  <c r="K13" i="14"/>
  <c r="E13" i="14"/>
  <c r="N13" i="14" s="1"/>
  <c r="R12" i="14"/>
  <c r="Q12" i="14"/>
  <c r="I12" i="14"/>
  <c r="P12" i="14" s="1"/>
  <c r="G12" i="14"/>
  <c r="O12" i="14" s="1"/>
  <c r="E12" i="14"/>
  <c r="N12" i="14" s="1"/>
  <c r="R11" i="14"/>
  <c r="Q11" i="14"/>
  <c r="O11" i="14"/>
  <c r="N11" i="14"/>
  <c r="I11" i="14"/>
  <c r="P11" i="14" s="1"/>
  <c r="R10" i="14"/>
  <c r="Q10" i="14"/>
  <c r="P10" i="14"/>
  <c r="N10" i="14"/>
  <c r="I10" i="14"/>
  <c r="G10" i="14"/>
  <c r="O10" i="14" s="1"/>
  <c r="R9" i="14"/>
  <c r="K9" i="14"/>
  <c r="Q9" i="14" s="1"/>
  <c r="I9" i="14"/>
  <c r="P9" i="14" s="1"/>
  <c r="G9" i="14"/>
  <c r="O9" i="14" s="1"/>
  <c r="E9" i="14"/>
  <c r="N9" i="14" s="1"/>
  <c r="R8" i="14"/>
  <c r="P8" i="14"/>
  <c r="O8" i="14"/>
  <c r="K8" i="14"/>
  <c r="Q8" i="14" s="1"/>
  <c r="E8" i="14"/>
  <c r="N8" i="14" s="1"/>
  <c r="R7" i="14"/>
  <c r="Q7" i="14"/>
  <c r="I7" i="14"/>
  <c r="P7" i="14" s="1"/>
  <c r="G7" i="14"/>
  <c r="O7" i="14" s="1"/>
  <c r="E7" i="14"/>
  <c r="N7" i="14" s="1"/>
  <c r="S5" i="14"/>
  <c r="T5" i="14" s="1"/>
  <c r="S7" i="14" l="1"/>
  <c r="I31" i="1"/>
  <c r="I32" i="1"/>
  <c r="I15" i="1"/>
  <c r="I46" i="1"/>
  <c r="I44" i="1"/>
  <c r="I41" i="1"/>
  <c r="I42" i="1"/>
  <c r="I24" i="1"/>
  <c r="I7" i="1"/>
  <c r="E29" i="9"/>
  <c r="E30" i="9"/>
  <c r="E31" i="9"/>
  <c r="E32" i="9"/>
  <c r="E33" i="9"/>
  <c r="E34" i="9"/>
  <c r="E35" i="9"/>
  <c r="E36" i="9"/>
  <c r="E37" i="9"/>
  <c r="E8" i="9"/>
  <c r="E9" i="9"/>
  <c r="E10" i="9"/>
  <c r="E11" i="9"/>
  <c r="E12" i="9"/>
  <c r="E13" i="9"/>
  <c r="E14" i="9"/>
  <c r="E15" i="9"/>
  <c r="E16" i="9"/>
  <c r="E56" i="1"/>
  <c r="I27" i="15" l="1"/>
  <c r="I24" i="15"/>
  <c r="I21" i="15"/>
  <c r="I15" i="15"/>
  <c r="I10" i="15"/>
  <c r="I12" i="15"/>
  <c r="I11" i="15"/>
  <c r="I8" i="15"/>
  <c r="I9" i="15"/>
  <c r="I7" i="15"/>
  <c r="I17" i="7" l="1"/>
  <c r="I42" i="7"/>
  <c r="I31" i="7"/>
  <c r="I59" i="7"/>
  <c r="I58" i="7"/>
  <c r="I57" i="7"/>
  <c r="I41" i="7"/>
  <c r="I22" i="7"/>
  <c r="I21" i="7"/>
  <c r="I19" i="7"/>
  <c r="I18" i="7"/>
  <c r="I8" i="7"/>
  <c r="I7" i="7"/>
  <c r="I11" i="6" l="1"/>
  <c r="I8" i="6"/>
  <c r="I7" i="6"/>
  <c r="G45" i="1" l="1"/>
  <c r="G41" i="1"/>
  <c r="G42" i="1"/>
  <c r="G33" i="1"/>
  <c r="G32" i="1"/>
  <c r="G23" i="1"/>
  <c r="G15" i="1"/>
  <c r="G7" i="1"/>
  <c r="E7" i="1" l="1"/>
  <c r="J7" i="1" s="1"/>
  <c r="M7" i="1" s="1"/>
  <c r="M5" i="1"/>
  <c r="N5" i="1" s="1"/>
  <c r="J57" i="1"/>
  <c r="K57" i="1"/>
  <c r="L57" i="1"/>
  <c r="J58" i="1"/>
  <c r="K58" i="1"/>
  <c r="L58" i="1"/>
  <c r="J59" i="1"/>
  <c r="K59" i="1"/>
  <c r="L59" i="1"/>
  <c r="J60" i="1"/>
  <c r="K60" i="1"/>
  <c r="L60" i="1"/>
  <c r="L56" i="1"/>
  <c r="K56" i="1"/>
  <c r="J56" i="1"/>
  <c r="M56" i="1" s="1"/>
  <c r="K42" i="1"/>
  <c r="L42" i="1"/>
  <c r="J41" i="1"/>
  <c r="K41" i="1"/>
  <c r="L41" i="1"/>
  <c r="J45" i="1"/>
  <c r="K45" i="1"/>
  <c r="L45" i="1"/>
  <c r="J44" i="1"/>
  <c r="K44" i="1"/>
  <c r="L44" i="1"/>
  <c r="J46" i="1"/>
  <c r="K46" i="1"/>
  <c r="L46" i="1"/>
  <c r="J47" i="1"/>
  <c r="K47" i="1"/>
  <c r="L47" i="1"/>
  <c r="J48" i="1"/>
  <c r="K48" i="1"/>
  <c r="L48" i="1"/>
  <c r="J49" i="1"/>
  <c r="K49" i="1"/>
  <c r="L49" i="1"/>
  <c r="J50" i="1"/>
  <c r="K50" i="1"/>
  <c r="L50" i="1"/>
  <c r="L43" i="1"/>
  <c r="K43" i="1"/>
  <c r="K32" i="1"/>
  <c r="L32" i="1"/>
  <c r="J33" i="1"/>
  <c r="K33" i="1"/>
  <c r="L33" i="1"/>
  <c r="J34" i="1"/>
  <c r="K34" i="1"/>
  <c r="L34" i="1"/>
  <c r="J35" i="1"/>
  <c r="K35" i="1"/>
  <c r="L35" i="1"/>
  <c r="L31" i="1"/>
  <c r="K31" i="1"/>
  <c r="J24" i="1"/>
  <c r="K24" i="1"/>
  <c r="L24" i="1"/>
  <c r="J25" i="1"/>
  <c r="K25" i="1"/>
  <c r="L25" i="1"/>
  <c r="L23" i="1"/>
  <c r="K23" i="1"/>
  <c r="J16" i="1"/>
  <c r="K16" i="1"/>
  <c r="L16" i="1"/>
  <c r="J17" i="1"/>
  <c r="K17" i="1"/>
  <c r="L17" i="1"/>
  <c r="L15" i="1"/>
  <c r="K15" i="1"/>
  <c r="J8" i="1"/>
  <c r="K8" i="1"/>
  <c r="L8" i="1"/>
  <c r="J9" i="1"/>
  <c r="K9" i="1"/>
  <c r="L9" i="1"/>
  <c r="L7" i="1"/>
  <c r="K7" i="1"/>
  <c r="M8" i="1" l="1"/>
  <c r="M25" i="1"/>
  <c r="M45" i="1"/>
  <c r="M16" i="1"/>
  <c r="M48" i="1"/>
  <c r="M57" i="1"/>
  <c r="M17" i="1"/>
  <c r="M58" i="1"/>
  <c r="M59" i="1"/>
  <c r="M60" i="1"/>
  <c r="M35" i="1"/>
  <c r="M49" i="1"/>
  <c r="M44" i="1"/>
  <c r="M50" i="1"/>
  <c r="M46" i="1"/>
  <c r="M24" i="1"/>
  <c r="M47" i="1"/>
  <c r="M41" i="1"/>
  <c r="M34" i="1"/>
  <c r="M9" i="1"/>
  <c r="M33" i="1"/>
  <c r="G12" i="6"/>
  <c r="G8" i="6"/>
  <c r="G7" i="6"/>
  <c r="L10" i="15" l="1"/>
  <c r="L15" i="15"/>
  <c r="L21" i="15"/>
  <c r="L24" i="15"/>
  <c r="L27" i="15"/>
  <c r="G28" i="15"/>
  <c r="G25" i="15" l="1"/>
  <c r="G22" i="15"/>
  <c r="G19" i="15"/>
  <c r="G18" i="15"/>
  <c r="G16" i="15"/>
  <c r="G11" i="15"/>
  <c r="G14" i="15"/>
  <c r="G9" i="15"/>
  <c r="G7" i="15"/>
  <c r="L5" i="6" l="1"/>
  <c r="G31" i="7" l="1"/>
  <c r="G59" i="7"/>
  <c r="G58" i="7"/>
  <c r="G57" i="7"/>
  <c r="G42" i="7"/>
  <c r="G41" i="7"/>
  <c r="G19" i="7"/>
  <c r="G18" i="7"/>
  <c r="G17" i="7"/>
  <c r="G20" i="7"/>
  <c r="G8" i="7"/>
  <c r="G7" i="7"/>
  <c r="E58" i="7" l="1"/>
  <c r="E60" i="7"/>
  <c r="E42" i="7"/>
  <c r="L42" i="7" s="1"/>
  <c r="E17" i="7"/>
  <c r="E18" i="7"/>
  <c r="E19" i="7"/>
  <c r="E21" i="7"/>
  <c r="E14" i="15"/>
  <c r="E13" i="15"/>
  <c r="E7" i="15"/>
  <c r="E9" i="15"/>
  <c r="L9" i="15" s="1"/>
  <c r="E17" i="15"/>
  <c r="L17" i="15" s="1"/>
  <c r="E12" i="15"/>
  <c r="L12" i="15" s="1"/>
  <c r="E20" i="15"/>
  <c r="L20" i="15" s="1"/>
  <c r="E23" i="15"/>
  <c r="L23" i="15" s="1"/>
  <c r="E26" i="15"/>
  <c r="L26" i="15" s="1"/>
  <c r="E10" i="6" l="1"/>
  <c r="E32" i="1" l="1"/>
  <c r="J32" i="1" s="1"/>
  <c r="M32" i="1" s="1"/>
  <c r="E42" i="1"/>
  <c r="J42" i="1" s="1"/>
  <c r="M42" i="1" s="1"/>
  <c r="L14" i="15" l="1"/>
  <c r="L11" i="15"/>
  <c r="L16" i="15"/>
  <c r="L18" i="15"/>
  <c r="L19" i="15"/>
  <c r="L22" i="15"/>
  <c r="L25" i="15"/>
  <c r="L28" i="15"/>
  <c r="L30" i="15"/>
  <c r="L29" i="15"/>
  <c r="L7" i="15"/>
  <c r="L13" i="15"/>
  <c r="E8" i="15"/>
  <c r="L8" i="15" s="1"/>
  <c r="L5" i="15"/>
  <c r="M5" i="15" s="1"/>
  <c r="E28" i="9" l="1"/>
  <c r="E7" i="9"/>
  <c r="F5" i="9"/>
  <c r="E57" i="7"/>
  <c r="E49" i="7"/>
  <c r="E41" i="7"/>
  <c r="E32" i="7"/>
  <c r="E20" i="7"/>
  <c r="E43" i="1"/>
  <c r="J43" i="1" s="1"/>
  <c r="M43" i="1" s="1"/>
  <c r="E31" i="1"/>
  <c r="J31" i="1" s="1"/>
  <c r="M31" i="1" s="1"/>
  <c r="E23" i="1"/>
  <c r="J23" i="1" s="1"/>
  <c r="M23" i="1" s="1"/>
  <c r="E15" i="1"/>
  <c r="J15" i="1" s="1"/>
  <c r="M15" i="1" s="1"/>
  <c r="E9" i="6"/>
  <c r="M5" i="6" l="1"/>
  <c r="L23" i="7" l="1"/>
  <c r="M39" i="1" l="1"/>
  <c r="M29" i="1"/>
  <c r="L8" i="7" l="1"/>
  <c r="L64" i="7"/>
  <c r="L63" i="7"/>
  <c r="L58" i="7"/>
  <c r="L51" i="7"/>
  <c r="L50" i="7"/>
  <c r="L43" i="7"/>
  <c r="L41" i="7"/>
  <c r="L35" i="7"/>
  <c r="L34" i="7"/>
  <c r="L33" i="7"/>
  <c r="L31" i="7"/>
  <c r="L22" i="7"/>
  <c r="L18" i="7"/>
  <c r="L24" i="7"/>
  <c r="L19" i="7"/>
  <c r="L11" i="7"/>
  <c r="L10" i="7"/>
  <c r="L9" i="7"/>
  <c r="L55" i="7"/>
  <c r="M55" i="7" s="1"/>
  <c r="L15" i="7"/>
  <c r="M15" i="7" s="1"/>
  <c r="L5" i="7"/>
  <c r="M5" i="7" s="1"/>
  <c r="L9" i="6"/>
  <c r="L11" i="6"/>
  <c r="L10" i="6"/>
  <c r="L13" i="6"/>
  <c r="L14" i="6"/>
  <c r="L15" i="6"/>
  <c r="L16" i="6"/>
  <c r="L57" i="7"/>
  <c r="L62" i="7"/>
  <c r="L59" i="7"/>
  <c r="L61" i="7"/>
  <c r="L21" i="7"/>
  <c r="L17" i="7"/>
  <c r="L25" i="7"/>
  <c r="L7" i="6"/>
  <c r="L12" i="6"/>
  <c r="L8" i="6"/>
  <c r="L60" i="7"/>
  <c r="L49" i="7"/>
  <c r="L32" i="7"/>
  <c r="L20" i="7"/>
  <c r="E7" i="7"/>
  <c r="L7" i="7" s="1"/>
  <c r="F16" i="9"/>
  <c r="F15" i="9"/>
  <c r="F14" i="9"/>
  <c r="F13" i="9"/>
  <c r="F12" i="9"/>
  <c r="F11" i="9"/>
  <c r="F10" i="9"/>
  <c r="F9" i="9"/>
  <c r="F8" i="9"/>
  <c r="F7" i="9"/>
  <c r="F28" i="9"/>
  <c r="M21" i="1"/>
  <c r="N21" i="1" s="1"/>
  <c r="M54" i="1"/>
  <c r="N54" i="1" s="1"/>
  <c r="F26" i="9"/>
  <c r="L47" i="7"/>
  <c r="M47" i="7" s="1"/>
  <c r="L39" i="7"/>
  <c r="M39" i="7" s="1"/>
  <c r="N39" i="1"/>
  <c r="N29" i="1"/>
  <c r="L29" i="7"/>
  <c r="M29" i="7" s="1"/>
  <c r="M13" i="1"/>
  <c r="N13" i="1" s="1"/>
  <c r="F33" i="9"/>
  <c r="F34" i="9"/>
  <c r="F36" i="9"/>
  <c r="F39" i="9"/>
  <c r="F41" i="9"/>
  <c r="F37" i="9"/>
  <c r="F32" i="9"/>
  <c r="F35" i="9"/>
  <c r="F38" i="9"/>
  <c r="F40" i="9"/>
  <c r="F42" i="9"/>
  <c r="F30" i="9"/>
  <c r="F31" i="9"/>
  <c r="F29" i="9"/>
</calcChain>
</file>

<file path=xl/sharedStrings.xml><?xml version="1.0" encoding="utf-8"?>
<sst xmlns="http://schemas.openxmlformats.org/spreadsheetml/2006/main" count="528" uniqueCount="194">
  <si>
    <t>ドライバー</t>
  </si>
  <si>
    <t>順位</t>
    <rPh sb="0" eb="2">
      <t>ジュンイ</t>
    </rPh>
    <phoneticPr fontId="3"/>
  </si>
  <si>
    <t>ポイント</t>
  </si>
  <si>
    <t>Car
No.</t>
    <phoneticPr fontId="1"/>
  </si>
  <si>
    <t>MR2</t>
    <phoneticPr fontId="1"/>
  </si>
  <si>
    <t>N1400</t>
    <phoneticPr fontId="1"/>
  </si>
  <si>
    <t>86＆BRZ</t>
    <phoneticPr fontId="1"/>
  </si>
  <si>
    <t>N1000</t>
    <phoneticPr fontId="1"/>
  </si>
  <si>
    <t>シリーズ
順位</t>
    <rPh sb="5" eb="7">
      <t>ジュンイ</t>
    </rPh>
    <phoneticPr fontId="3"/>
  </si>
  <si>
    <t>SUPER FJ</t>
    <phoneticPr fontId="1"/>
  </si>
  <si>
    <t>参加台数</t>
    <rPh sb="0" eb="2">
      <t>サンカ</t>
    </rPh>
    <rPh sb="2" eb="4">
      <t>ダイスウ</t>
    </rPh>
    <phoneticPr fontId="3"/>
  </si>
  <si>
    <t>対象</t>
    <rPh sb="0" eb="2">
      <t>タイショウ</t>
    </rPh>
    <phoneticPr fontId="3"/>
  </si>
  <si>
    <t>1位まで</t>
    <rPh sb="1" eb="2">
      <t>イ</t>
    </rPh>
    <phoneticPr fontId="3"/>
  </si>
  <si>
    <t>2位まで</t>
    <rPh sb="1" eb="2">
      <t>イ</t>
    </rPh>
    <phoneticPr fontId="3"/>
  </si>
  <si>
    <t>3位まで</t>
    <rPh sb="1" eb="2">
      <t>イ</t>
    </rPh>
    <phoneticPr fontId="3"/>
  </si>
  <si>
    <t>4位まで</t>
    <rPh sb="1" eb="2">
      <t>イ</t>
    </rPh>
    <phoneticPr fontId="3"/>
  </si>
  <si>
    <t>5位まで</t>
    <rPh sb="1" eb="2">
      <t>イ</t>
    </rPh>
    <phoneticPr fontId="3"/>
  </si>
  <si>
    <t>12台以上</t>
    <rPh sb="2" eb="3">
      <t>ダイ</t>
    </rPh>
    <rPh sb="3" eb="5">
      <t>イジョウ</t>
    </rPh>
    <phoneticPr fontId="3"/>
  </si>
  <si>
    <t>ポイント</t>
    <phoneticPr fontId="3"/>
  </si>
  <si>
    <t>2 - 3台</t>
    <rPh sb="5" eb="6">
      <t>ダイ</t>
    </rPh>
    <phoneticPr fontId="3"/>
  </si>
  <si>
    <t>4 - 5台</t>
    <rPh sb="5" eb="6">
      <t>ダイ</t>
    </rPh>
    <phoneticPr fontId="3"/>
  </si>
  <si>
    <t>6 - 7台</t>
    <rPh sb="5" eb="6">
      <t>ダイ</t>
    </rPh>
    <phoneticPr fontId="3"/>
  </si>
  <si>
    <t>8 - 9台</t>
    <rPh sb="5" eb="6">
      <t>ダイ</t>
    </rPh>
    <phoneticPr fontId="3"/>
  </si>
  <si>
    <t>10 - 11台</t>
    <rPh sb="7" eb="8">
      <t>ダイ</t>
    </rPh>
    <phoneticPr fontId="3"/>
  </si>
  <si>
    <t>デミオレース</t>
    <phoneticPr fontId="1"/>
  </si>
  <si>
    <t>N1500</t>
    <phoneticPr fontId="1"/>
  </si>
  <si>
    <t>ポイント表</t>
    <rPh sb="4" eb="5">
      <t>ヒョウ</t>
    </rPh>
    <phoneticPr fontId="1"/>
  </si>
  <si>
    <t>平均</t>
    <rPh sb="0" eb="2">
      <t>ヘイキン</t>
    </rPh>
    <phoneticPr fontId="3"/>
  </si>
  <si>
    <t>ポイント計</t>
  </si>
  <si>
    <t>ポイント計</t>
    <rPh sb="4" eb="5">
      <t>ケイ</t>
    </rPh>
    <phoneticPr fontId="1"/>
  </si>
  <si>
    <t>平均</t>
  </si>
  <si>
    <t>シルビア・アルテッツァ</t>
    <phoneticPr fontId="1"/>
  </si>
  <si>
    <t>NA1600</t>
    <phoneticPr fontId="1"/>
  </si>
  <si>
    <t>AE86</t>
    <phoneticPr fontId="1"/>
  </si>
  <si>
    <t>AE111</t>
    <phoneticPr fontId="1"/>
  </si>
  <si>
    <t>ロードスターN1</t>
    <phoneticPr fontId="1"/>
  </si>
  <si>
    <t>Audi A1 Fun Cup</t>
    <phoneticPr fontId="1"/>
  </si>
  <si>
    <t>ポイント計</t>
    <phoneticPr fontId="1"/>
  </si>
  <si>
    <t>FCR-VITA</t>
    <phoneticPr fontId="1"/>
  </si>
  <si>
    <t>FCR-VITA　シリーズポイント表</t>
    <phoneticPr fontId="1"/>
  </si>
  <si>
    <t>ドライバー</t>
    <phoneticPr fontId="1"/>
  </si>
  <si>
    <t>シルビア・アルテッツァ,MR2,NA1600,AE86,AE1111　シリーズポイント表</t>
    <phoneticPr fontId="1"/>
  </si>
  <si>
    <t>シリーズ賞金制限</t>
  </si>
  <si>
    <t>シリーズ賞金制限</t>
    <phoneticPr fontId="1"/>
  </si>
  <si>
    <t>ロードスターカップ1.6</t>
    <phoneticPr fontId="1"/>
  </si>
  <si>
    <t>ロードスターカップ1.8</t>
    <phoneticPr fontId="1"/>
  </si>
  <si>
    <t>ロードスターカップ 2.0オープン</t>
    <phoneticPr fontId="1"/>
  </si>
  <si>
    <t>ロードスターカップ 1.5オープン</t>
    <phoneticPr fontId="1"/>
  </si>
  <si>
    <t>ロードスターカップ 2.0チャレンジ</t>
    <phoneticPr fontId="1"/>
  </si>
  <si>
    <t>ロードスターカップ 1.5チャレンジ</t>
    <phoneticPr fontId="1"/>
  </si>
  <si>
    <t>FCR①</t>
    <phoneticPr fontId="1"/>
  </si>
  <si>
    <t>FCR②</t>
    <phoneticPr fontId="1"/>
  </si>
  <si>
    <t>FCR③</t>
    <phoneticPr fontId="1"/>
  </si>
  <si>
    <t>FCR①</t>
    <phoneticPr fontId="1"/>
  </si>
  <si>
    <t>ロードスターカップ 1.6,1.8,2.0オープン,1.5オープン,2.0チャレンジ,1.5チャレンジ　シリーズポイント表</t>
    <phoneticPr fontId="1"/>
  </si>
  <si>
    <t>SUPER FJ　FCRシリーズポイント表</t>
    <phoneticPr fontId="1"/>
  </si>
  <si>
    <t>JAF地方選手権　暫定ポイント表（JAFによる集計結果が正式）</t>
    <rPh sb="3" eb="5">
      <t>チホウ</t>
    </rPh>
    <rPh sb="5" eb="8">
      <t>センシュケン</t>
    </rPh>
    <rPh sb="9" eb="11">
      <t>ザンテイ</t>
    </rPh>
    <rPh sb="15" eb="16">
      <t>ヒョウ</t>
    </rPh>
    <rPh sb="23" eb="25">
      <t>シュウケイ</t>
    </rPh>
    <rPh sb="25" eb="27">
      <t>ケッカ</t>
    </rPh>
    <rPh sb="28" eb="30">
      <t>セイシキ</t>
    </rPh>
    <phoneticPr fontId="1"/>
  </si>
  <si>
    <t>N1000,N1400,N1500,デミオレース,Audi A1　シリーズポイント表</t>
    <phoneticPr fontId="1"/>
  </si>
  <si>
    <t>86＆BRZ　シリーズポイント表</t>
    <phoneticPr fontId="1"/>
  </si>
  <si>
    <t>ワンメイク</t>
    <phoneticPr fontId="1"/>
  </si>
  <si>
    <t>FCR②</t>
    <phoneticPr fontId="1"/>
  </si>
  <si>
    <t>6位まで</t>
    <rPh sb="1" eb="2">
      <t>イ</t>
    </rPh>
    <phoneticPr fontId="3"/>
  </si>
  <si>
    <t>鈴鹿クラブマンレース</t>
    <rPh sb="0" eb="2">
      <t>スズカ</t>
    </rPh>
    <phoneticPr fontId="1"/>
  </si>
  <si>
    <t>ポイント計</t>
    <phoneticPr fontId="1"/>
  </si>
  <si>
    <t>FCR④</t>
    <phoneticPr fontId="1"/>
  </si>
  <si>
    <t>FCR①</t>
    <phoneticPr fontId="1"/>
  </si>
  <si>
    <t>FCR①</t>
    <phoneticPr fontId="1"/>
  </si>
  <si>
    <t>FCR④</t>
    <phoneticPr fontId="1"/>
  </si>
  <si>
    <t>FCR⑤</t>
    <phoneticPr fontId="1"/>
  </si>
  <si>
    <t>FCR-Vitz　シリーズポイント表</t>
    <phoneticPr fontId="1"/>
  </si>
  <si>
    <t>FCR-Vitz</t>
    <phoneticPr fontId="1"/>
  </si>
  <si>
    <t>S耐</t>
    <rPh sb="1" eb="2">
      <t>タイ</t>
    </rPh>
    <phoneticPr fontId="1"/>
  </si>
  <si>
    <t>窪田　範明</t>
    <phoneticPr fontId="1"/>
  </si>
  <si>
    <t>塩岡　雅敏</t>
    <phoneticPr fontId="1"/>
  </si>
  <si>
    <t>山口　崇</t>
    <phoneticPr fontId="1"/>
  </si>
  <si>
    <t>柳本　文彦</t>
    <phoneticPr fontId="1"/>
  </si>
  <si>
    <t>谷田　伸行</t>
    <phoneticPr fontId="1"/>
  </si>
  <si>
    <t>矢島　篤</t>
    <phoneticPr fontId="1"/>
  </si>
  <si>
    <t>山崎　浩明</t>
    <phoneticPr fontId="1"/>
  </si>
  <si>
    <t>山内　正義</t>
    <phoneticPr fontId="1"/>
  </si>
  <si>
    <t>土山　哲史</t>
    <phoneticPr fontId="1"/>
  </si>
  <si>
    <t>國枝　惣一郎</t>
    <phoneticPr fontId="1"/>
  </si>
  <si>
    <t>仁藤　佑介</t>
    <phoneticPr fontId="1"/>
  </si>
  <si>
    <t>白井　博</t>
    <phoneticPr fontId="1"/>
  </si>
  <si>
    <t>三浦　誠</t>
    <phoneticPr fontId="1"/>
  </si>
  <si>
    <t>井上　功</t>
    <phoneticPr fontId="1"/>
  </si>
  <si>
    <t>堀内　秀也</t>
    <phoneticPr fontId="1"/>
  </si>
  <si>
    <t>みなぴよ</t>
    <phoneticPr fontId="1"/>
  </si>
  <si>
    <t>四倉　悠聖</t>
    <phoneticPr fontId="1"/>
  </si>
  <si>
    <t>浅間　研一</t>
    <phoneticPr fontId="1"/>
  </si>
  <si>
    <t>鈴木　陵太</t>
    <phoneticPr fontId="1"/>
  </si>
  <si>
    <t>水野　寿通</t>
    <phoneticPr fontId="1"/>
  </si>
  <si>
    <t>小林　哲男</t>
    <phoneticPr fontId="1"/>
  </si>
  <si>
    <t>神谷　誠</t>
    <phoneticPr fontId="1"/>
  </si>
  <si>
    <t>渡邉　達也</t>
    <phoneticPr fontId="1"/>
  </si>
  <si>
    <t>澤田　薫</t>
    <phoneticPr fontId="1"/>
  </si>
  <si>
    <t>大矢　明夫</t>
    <phoneticPr fontId="1"/>
  </si>
  <si>
    <t>山本　謙悟</t>
    <phoneticPr fontId="1"/>
  </si>
  <si>
    <t>茂木　文明</t>
    <phoneticPr fontId="1"/>
  </si>
  <si>
    <t>中嶋　鷹</t>
    <phoneticPr fontId="1"/>
  </si>
  <si>
    <t>中村　進</t>
    <phoneticPr fontId="1"/>
  </si>
  <si>
    <t>原嶋　昭弘</t>
    <phoneticPr fontId="1"/>
  </si>
  <si>
    <t>長岡　哲也</t>
    <phoneticPr fontId="1"/>
  </si>
  <si>
    <t>中村　直樹</t>
  </si>
  <si>
    <t>半田　健一郎</t>
  </si>
  <si>
    <t>高橋　ノボル</t>
  </si>
  <si>
    <t>イシカワ　ヨシオ</t>
  </si>
  <si>
    <t>並木　重和</t>
    <rPh sb="0" eb="2">
      <t>ナミキ</t>
    </rPh>
    <rPh sb="3" eb="5">
      <t>シゲカズ</t>
    </rPh>
    <phoneticPr fontId="10"/>
  </si>
  <si>
    <t>阿野　雅樹</t>
    <rPh sb="0" eb="2">
      <t>アノ</t>
    </rPh>
    <rPh sb="3" eb="5">
      <t>マサキ</t>
    </rPh>
    <phoneticPr fontId="10"/>
  </si>
  <si>
    <t>森　愼一</t>
    <rPh sb="2" eb="4">
      <t>シンイチ</t>
    </rPh>
    <phoneticPr fontId="10"/>
  </si>
  <si>
    <t>斉藤　浩徳</t>
  </si>
  <si>
    <t>酒井　正和</t>
    <rPh sb="0" eb="2">
      <t>サカイ</t>
    </rPh>
    <rPh sb="3" eb="5">
      <t>マサカズ</t>
    </rPh>
    <phoneticPr fontId="10"/>
  </si>
  <si>
    <t>飯島　宗久</t>
    <rPh sb="0" eb="2">
      <t>イイジマ</t>
    </rPh>
    <rPh sb="3" eb="5">
      <t>ムネヒサ</t>
    </rPh>
    <phoneticPr fontId="10"/>
  </si>
  <si>
    <t>武尾　幸子</t>
    <rPh sb="0" eb="2">
      <t>タケオ</t>
    </rPh>
    <rPh sb="3" eb="5">
      <t>サチコ</t>
    </rPh>
    <phoneticPr fontId="10"/>
  </si>
  <si>
    <t>ナガサワ　クミコ</t>
  </si>
  <si>
    <t>鳥羽　剛史</t>
    <rPh sb="0" eb="2">
      <t>トバ</t>
    </rPh>
    <rPh sb="3" eb="5">
      <t>ツヨシ</t>
    </rPh>
    <phoneticPr fontId="10"/>
  </si>
  <si>
    <t>竹田　幸一郎</t>
    <phoneticPr fontId="1"/>
  </si>
  <si>
    <t>ヤンコバ</t>
  </si>
  <si>
    <t>山崎　善健</t>
  </si>
  <si>
    <t>新井　薫</t>
    <rPh sb="0" eb="2">
      <t>アライ</t>
    </rPh>
    <rPh sb="3" eb="4">
      <t>カオル</t>
    </rPh>
    <phoneticPr fontId="11"/>
  </si>
  <si>
    <t>徳升　広平</t>
    <rPh sb="0" eb="2">
      <t>トクマス</t>
    </rPh>
    <rPh sb="3" eb="4">
      <t>ヒロ</t>
    </rPh>
    <rPh sb="4" eb="5">
      <t>ヘイ</t>
    </rPh>
    <phoneticPr fontId="11"/>
  </si>
  <si>
    <t>イノウエ　ケイイチ</t>
  </si>
  <si>
    <t>佐藤　元春</t>
  </si>
  <si>
    <t>見崎　清志</t>
  </si>
  <si>
    <t>中川　隆吾</t>
  </si>
  <si>
    <t>斉藤　愛未</t>
  </si>
  <si>
    <t>猪爪　杏奈</t>
  </si>
  <si>
    <t>浅見　大志</t>
    <phoneticPr fontId="1"/>
  </si>
  <si>
    <t>水野　泰平</t>
    <phoneticPr fontId="1"/>
  </si>
  <si>
    <t>高木  幹成</t>
    <phoneticPr fontId="1"/>
  </si>
  <si>
    <t>饗場　博幸</t>
    <phoneticPr fontId="1"/>
  </si>
  <si>
    <t>森　憲一</t>
    <phoneticPr fontId="1"/>
  </si>
  <si>
    <t>定方　孝祥</t>
    <phoneticPr fontId="1"/>
  </si>
  <si>
    <t>町野　元康</t>
    <phoneticPr fontId="1"/>
  </si>
  <si>
    <t>松本　晴彦</t>
    <phoneticPr fontId="1"/>
  </si>
  <si>
    <t>森田　幸二郎</t>
    <phoneticPr fontId="1"/>
  </si>
  <si>
    <t>田代　良二</t>
    <phoneticPr fontId="1"/>
  </si>
  <si>
    <t>FCR④</t>
    <phoneticPr fontId="1"/>
  </si>
  <si>
    <t>FCR③</t>
    <phoneticPr fontId="1"/>
  </si>
  <si>
    <t>FCR④</t>
    <phoneticPr fontId="1"/>
  </si>
  <si>
    <t>村松　日向子</t>
    <rPh sb="0" eb="2">
      <t>ムラマツ</t>
    </rPh>
    <rPh sb="3" eb="4">
      <t>ヒ</t>
    </rPh>
    <rPh sb="4" eb="5">
      <t>ム</t>
    </rPh>
    <rPh sb="5" eb="6">
      <t>コ</t>
    </rPh>
    <phoneticPr fontId="1"/>
  </si>
  <si>
    <t>辻本　始温</t>
    <rPh sb="0" eb="2">
      <t>ツジモト</t>
    </rPh>
    <rPh sb="3" eb="4">
      <t>ハジ</t>
    </rPh>
    <rPh sb="4" eb="5">
      <t>オン</t>
    </rPh>
    <phoneticPr fontId="1"/>
  </si>
  <si>
    <t>大八木　龍一郎</t>
    <rPh sb="0" eb="1">
      <t>オオ</t>
    </rPh>
    <rPh sb="1" eb="3">
      <t>ヤギ</t>
    </rPh>
    <rPh sb="4" eb="7">
      <t>リュウイチロウ</t>
    </rPh>
    <phoneticPr fontId="1"/>
  </si>
  <si>
    <t>八木　智</t>
    <rPh sb="0" eb="2">
      <t>ヤギ</t>
    </rPh>
    <rPh sb="3" eb="4">
      <t>トモ</t>
    </rPh>
    <phoneticPr fontId="1"/>
  </si>
  <si>
    <t>上村　雅一</t>
    <rPh sb="0" eb="2">
      <t>ウエムラ</t>
    </rPh>
    <rPh sb="3" eb="4">
      <t>マサ</t>
    </rPh>
    <rPh sb="4" eb="5">
      <t>イチ</t>
    </rPh>
    <phoneticPr fontId="1"/>
  </si>
  <si>
    <t>巽　雅剛</t>
    <phoneticPr fontId="1"/>
  </si>
  <si>
    <t>RYU</t>
    <phoneticPr fontId="1"/>
  </si>
  <si>
    <t>IPS③</t>
    <phoneticPr fontId="1"/>
  </si>
  <si>
    <t>下野　璃央</t>
    <phoneticPr fontId="1"/>
  </si>
  <si>
    <t>翁長　実希</t>
    <phoneticPr fontId="1"/>
  </si>
  <si>
    <t>奥本　隼士</t>
    <phoneticPr fontId="1"/>
  </si>
  <si>
    <t>福岡　宝昌</t>
    <phoneticPr fontId="1"/>
  </si>
  <si>
    <t>イシカワヨシオ</t>
    <phoneticPr fontId="1"/>
  </si>
  <si>
    <t>荻原　友美</t>
    <phoneticPr fontId="1"/>
  </si>
  <si>
    <t>中村　徹</t>
    <rPh sb="0" eb="2">
      <t>ナカムラ</t>
    </rPh>
    <rPh sb="3" eb="4">
      <t>トオル</t>
    </rPh>
    <phoneticPr fontId="1"/>
  </si>
  <si>
    <t>船木　周一</t>
    <rPh sb="0" eb="2">
      <t>フナキ</t>
    </rPh>
    <rPh sb="3" eb="5">
      <t>シュウイチ</t>
    </rPh>
    <phoneticPr fontId="1"/>
  </si>
  <si>
    <t>松川　智泰</t>
    <rPh sb="0" eb="2">
      <t>マツカワ</t>
    </rPh>
    <rPh sb="3" eb="4">
      <t>トモ</t>
    </rPh>
    <rPh sb="4" eb="5">
      <t>タイ</t>
    </rPh>
    <phoneticPr fontId="1"/>
  </si>
  <si>
    <t>山本　龍</t>
    <phoneticPr fontId="1"/>
  </si>
  <si>
    <t>大竹　直</t>
    <phoneticPr fontId="1"/>
  </si>
  <si>
    <t>橋本　泰一</t>
    <phoneticPr fontId="1"/>
  </si>
  <si>
    <t>阿野　凌馬</t>
    <phoneticPr fontId="1"/>
  </si>
  <si>
    <t>河村　翔太</t>
    <phoneticPr fontId="1"/>
  </si>
  <si>
    <t>鈴木　正臣</t>
    <phoneticPr fontId="1"/>
  </si>
  <si>
    <t>丸野　哲郎</t>
    <phoneticPr fontId="1"/>
  </si>
  <si>
    <t>服部　文雄</t>
    <rPh sb="0" eb="2">
      <t>ハットリ</t>
    </rPh>
    <rPh sb="3" eb="5">
      <t>フミオ</t>
    </rPh>
    <phoneticPr fontId="1"/>
  </si>
  <si>
    <t>安田　博一</t>
    <phoneticPr fontId="1"/>
  </si>
  <si>
    <t>志賀　卓弥</t>
    <phoneticPr fontId="1"/>
  </si>
  <si>
    <t>赤堀　憲臣</t>
    <phoneticPr fontId="1"/>
  </si>
  <si>
    <t>内田　恒雄</t>
    <phoneticPr fontId="1"/>
  </si>
  <si>
    <t>山西　良憲</t>
    <phoneticPr fontId="1"/>
  </si>
  <si>
    <t>仁藤　統之</t>
    <phoneticPr fontId="1"/>
  </si>
  <si>
    <t>稲葉　摩人</t>
    <phoneticPr fontId="1"/>
  </si>
  <si>
    <t>佐藤　巧望</t>
    <phoneticPr fontId="1"/>
  </si>
  <si>
    <t>野島　遼葵</t>
    <phoneticPr fontId="1"/>
  </si>
  <si>
    <t>森山　冬星</t>
    <phoneticPr fontId="1"/>
  </si>
  <si>
    <t>田上　蒼竜</t>
    <phoneticPr fontId="1"/>
  </si>
  <si>
    <t>安田　航</t>
    <phoneticPr fontId="1"/>
  </si>
  <si>
    <t>坂野　貴毅</t>
    <phoneticPr fontId="1"/>
  </si>
  <si>
    <t>竹上　裕樹</t>
    <phoneticPr fontId="1"/>
  </si>
  <si>
    <t>松田　大輝</t>
    <phoneticPr fontId="1"/>
  </si>
  <si>
    <t>野村　大樹</t>
    <phoneticPr fontId="1"/>
  </si>
  <si>
    <t>秋元　優範</t>
    <phoneticPr fontId="1"/>
  </si>
  <si>
    <t>大沢　雄哉</t>
    <phoneticPr fontId="1"/>
  </si>
  <si>
    <t>金崎　権</t>
    <phoneticPr fontId="1"/>
  </si>
  <si>
    <t>いむらせいじ</t>
  </si>
  <si>
    <t>大野　俊哉</t>
    <rPh sb="0" eb="2">
      <t>オオノ</t>
    </rPh>
    <rPh sb="3" eb="5">
      <t>トシヤ</t>
    </rPh>
    <phoneticPr fontId="1"/>
  </si>
  <si>
    <t>富田　栄造</t>
    <rPh sb="0" eb="2">
      <t>トミタ</t>
    </rPh>
    <rPh sb="3" eb="5">
      <t>エイゾウ</t>
    </rPh>
    <phoneticPr fontId="1"/>
  </si>
  <si>
    <t>赤堀　康裕</t>
    <rPh sb="0" eb="2">
      <t>アカボリ</t>
    </rPh>
    <rPh sb="3" eb="5">
      <t>ヤスヒロ</t>
    </rPh>
    <phoneticPr fontId="1"/>
  </si>
  <si>
    <t>垣生　彬</t>
    <rPh sb="0" eb="2">
      <t>カキウ</t>
    </rPh>
    <rPh sb="3" eb="4">
      <t>アキラ</t>
    </rPh>
    <phoneticPr fontId="1"/>
  </si>
  <si>
    <t>山田　大輔</t>
    <rPh sb="0" eb="2">
      <t>ヤマダ</t>
    </rPh>
    <rPh sb="3" eb="5">
      <t>ダイスケ</t>
    </rPh>
    <phoneticPr fontId="1"/>
  </si>
  <si>
    <t>竹田　幸一郎</t>
    <rPh sb="0" eb="2">
      <t>タケダ</t>
    </rPh>
    <rPh sb="3" eb="6">
      <t>コウイチロウ</t>
    </rPh>
    <phoneticPr fontId="1"/>
  </si>
  <si>
    <t>小山　正博</t>
    <rPh sb="0" eb="2">
      <t>コヤマ</t>
    </rPh>
    <rPh sb="3" eb="5">
      <t>マサヒロ</t>
    </rPh>
    <phoneticPr fontId="1"/>
  </si>
  <si>
    <t>下田　紗弥加</t>
    <rPh sb="0" eb="2">
      <t>シモダ</t>
    </rPh>
    <rPh sb="3" eb="6">
      <t>サヤカ</t>
    </rPh>
    <phoneticPr fontId="1"/>
  </si>
  <si>
    <t>斎藤和実</t>
    <rPh sb="0" eb="2">
      <t>サイトウ</t>
    </rPh>
    <rPh sb="2" eb="4">
      <t>カズミ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</si>
</sst>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 "/>
    <numFmt numFmtId="177" formatCode="General&quot;位&quot;"/>
    <numFmt numFmtId="178" formatCode="General&quot;台&quot;"/>
    <numFmt numFmtId="179" formatCode="#,###&quot;位&quot;"/>
    <numFmt numFmtId="180" formatCode="#,###&quot;位まで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メイリオ"/>
      <family val="3"/>
      <charset val="128"/>
    </font>
    <font>
      <b/>
      <sz val="9"/>
      <name val="メイリオ"/>
      <family val="3"/>
      <charset val="128"/>
    </font>
    <font>
      <sz val="9"/>
      <name val="メイリオ"/>
      <family val="3"/>
      <charset val="128"/>
    </font>
    <font>
      <b/>
      <i/>
      <sz val="10"/>
      <color theme="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6">
    <xf numFmtId="0" fontId="0" fillId="0" borderId="0" xfId="0">
      <alignment vertical="center"/>
    </xf>
    <xf numFmtId="0" fontId="6" fillId="3" borderId="0" xfId="1" applyFont="1" applyFill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 wrapText="1" shrinkToFit="1"/>
    </xf>
    <xf numFmtId="0" fontId="4" fillId="3" borderId="0" xfId="0" applyFont="1" applyFill="1" applyAlignment="1">
      <alignment horizontal="center" vertical="center"/>
    </xf>
    <xf numFmtId="0" fontId="6" fillId="3" borderId="0" xfId="1" applyFont="1" applyFill="1">
      <alignment vertical="center"/>
    </xf>
    <xf numFmtId="177" fontId="6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 shrinkToFit="1"/>
    </xf>
    <xf numFmtId="0" fontId="5" fillId="3" borderId="1" xfId="1" applyFont="1" applyFill="1" applyBorder="1" applyAlignment="1">
      <alignment horizontal="center" vertical="center"/>
    </xf>
    <xf numFmtId="176" fontId="6" fillId="3" borderId="4" xfId="1" applyNumberFormat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176" fontId="6" fillId="3" borderId="0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shrinkToFit="1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179" fontId="4" fillId="3" borderId="1" xfId="0" applyNumberFormat="1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180" fontId="4" fillId="3" borderId="1" xfId="0" applyNumberFormat="1" applyFont="1" applyFill="1" applyBorder="1" applyAlignment="1">
      <alignment horizontal="center" vertical="center" shrinkToFit="1"/>
    </xf>
    <xf numFmtId="0" fontId="8" fillId="3" borderId="1" xfId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3" borderId="0" xfId="0" applyFont="1" applyFill="1" applyBorder="1" applyAlignment="1">
      <alignment horizontal="center" vertical="center" shrinkToFit="1"/>
    </xf>
    <xf numFmtId="180" fontId="4" fillId="3" borderId="0" xfId="0" applyNumberFormat="1" applyFont="1" applyFill="1" applyBorder="1" applyAlignment="1">
      <alignment horizontal="center" vertical="center" shrinkToFit="1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6" fillId="0" borderId="5" xfId="1" quotePrefix="1" applyFont="1" applyFill="1" applyBorder="1" applyAlignment="1">
      <alignment horizontal="center" vertical="center"/>
    </xf>
    <xf numFmtId="0" fontId="6" fillId="0" borderId="1" xfId="1" quotePrefix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176" fontId="6" fillId="0" borderId="7" xfId="1" applyNumberFormat="1" applyFont="1" applyFill="1" applyBorder="1" applyAlignment="1">
      <alignment horizontal="center" vertical="center"/>
    </xf>
    <xf numFmtId="176" fontId="6" fillId="3" borderId="7" xfId="1" applyNumberFormat="1" applyFont="1" applyFill="1" applyBorder="1" applyAlignment="1">
      <alignment horizontal="center" vertical="center"/>
    </xf>
    <xf numFmtId="176" fontId="4" fillId="3" borderId="0" xfId="0" applyNumberFormat="1" applyFont="1" applyFill="1">
      <alignment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 shrinkToFit="1"/>
    </xf>
    <xf numFmtId="0" fontId="8" fillId="3" borderId="8" xfId="1" applyFont="1" applyFill="1" applyBorder="1" applyAlignment="1">
      <alignment horizontal="center" vertical="center" shrinkToFit="1"/>
    </xf>
    <xf numFmtId="178" fontId="8" fillId="3" borderId="7" xfId="1" applyNumberFormat="1" applyFont="1" applyFill="1" applyBorder="1" applyAlignment="1">
      <alignment horizontal="center" vertical="center"/>
    </xf>
    <xf numFmtId="178" fontId="8" fillId="3" borderId="8" xfId="1" applyNumberFormat="1" applyFont="1" applyFill="1" applyBorder="1" applyAlignment="1">
      <alignment horizontal="center" vertical="center"/>
    </xf>
    <xf numFmtId="178" fontId="8" fillId="3" borderId="5" xfId="1" applyNumberFormat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178" fontId="8" fillId="0" borderId="1" xfId="1" applyNumberFormat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shrinkToFit="1"/>
    </xf>
  </cellXfs>
  <cellStyles count="4">
    <cellStyle name="標準" xfId="0" builtinId="0"/>
    <cellStyle name="標準 11" xfId="2"/>
    <cellStyle name="標準 2" xfId="1"/>
    <cellStyle name="標準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371474</xdr:colOff>
      <xdr:row>0</xdr:row>
      <xdr:rowOff>19050</xdr:rowOff>
    </xdr:from>
    <xdr:to>
      <xdr:col>13</xdr:col>
      <xdr:colOff>933450</xdr:colOff>
      <xdr:row>1</xdr:row>
      <xdr:rowOff>123825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114924" y="19050"/>
          <a:ext cx="1790701" cy="285750"/>
        </a:xfrm>
        <a:prstGeom prst="rect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高得点</a:t>
          </a:r>
          <a:r>
            <a:rPr kumimoji="1" lang="en-US" altLang="ja-JP" sz="1000">
              <a:solidFill>
                <a:sysClr val="windowText" lastClr="000000"/>
              </a:solidFill>
            </a:rPr>
            <a:t>2</a:t>
          </a:r>
          <a:r>
            <a:rPr kumimoji="1" lang="ja-JP" altLang="en-US" sz="1000">
              <a:solidFill>
                <a:sysClr val="windowText" lastClr="000000"/>
              </a:solidFill>
            </a:rPr>
            <a:t>ﾚｰｽ有効ﾎﾟｲﾝﾄ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19</xdr:col>
      <xdr:colOff>95251</xdr:colOff>
      <xdr:row>1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115050" y="0"/>
          <a:ext cx="1790701" cy="285750"/>
        </a:xfrm>
        <a:prstGeom prst="rect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高得点</a:t>
          </a:r>
          <a:r>
            <a:rPr kumimoji="1" lang="en-US" altLang="ja-JP" sz="1000">
              <a:solidFill>
                <a:sysClr val="windowText" lastClr="000000"/>
              </a:solidFill>
            </a:rPr>
            <a:t>4</a:t>
          </a:r>
          <a:r>
            <a:rPr kumimoji="1" lang="ja-JP" altLang="en-US" sz="1000">
              <a:solidFill>
                <a:sysClr val="windowText" lastClr="000000"/>
              </a:solidFill>
            </a:rPr>
            <a:t>ﾚｰｽ有効ﾎﾟｲﾝﾄ</a:t>
          </a: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19</xdr:col>
      <xdr:colOff>95251</xdr:colOff>
      <xdr:row>1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661B036-E6CC-4755-96C2-D629192DF35D}"/>
            </a:ext>
          </a:extLst>
        </xdr:cNvPr>
        <xdr:cNvSpPr/>
      </xdr:nvSpPr>
      <xdr:spPr>
        <a:xfrm>
          <a:off x="5516880" y="0"/>
          <a:ext cx="1626871" cy="281940"/>
        </a:xfrm>
        <a:prstGeom prst="rect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高得点</a:t>
          </a:r>
          <a:r>
            <a:rPr kumimoji="1" lang="en-US" altLang="ja-JP" sz="1000">
              <a:solidFill>
                <a:sysClr val="windowText" lastClr="000000"/>
              </a:solidFill>
            </a:rPr>
            <a:t>4</a:t>
          </a:r>
          <a:r>
            <a:rPr kumimoji="1" lang="ja-JP" altLang="en-US" sz="1000">
              <a:solidFill>
                <a:sysClr val="windowText" lastClr="000000"/>
              </a:solidFill>
            </a:rPr>
            <a:t>ﾚｰｽ有効ﾎﾟｲﾝﾄ</a:t>
          </a: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19</xdr:col>
      <xdr:colOff>95251</xdr:colOff>
      <xdr:row>1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6D00287-800C-4914-B867-82EC47A6F917}"/>
            </a:ext>
          </a:extLst>
        </xdr:cNvPr>
        <xdr:cNvSpPr/>
      </xdr:nvSpPr>
      <xdr:spPr>
        <a:xfrm>
          <a:off x="5516880" y="0"/>
          <a:ext cx="1626871" cy="281940"/>
        </a:xfrm>
        <a:prstGeom prst="rect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高得点</a:t>
          </a:r>
          <a:r>
            <a:rPr kumimoji="1" lang="en-US" altLang="ja-JP" sz="1000">
              <a:solidFill>
                <a:sysClr val="windowText" lastClr="000000"/>
              </a:solidFill>
            </a:rPr>
            <a:t>4</a:t>
          </a:r>
          <a:r>
            <a:rPr kumimoji="1" lang="ja-JP" altLang="en-US" sz="1000">
              <a:solidFill>
                <a:sysClr val="windowText" lastClr="000000"/>
              </a:solidFill>
            </a:rPr>
            <a:t>ﾚｰｽ有効ﾎﾟｲﾝﾄ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view="pageBreakPreview" zoomScale="85" zoomScaleNormal="100" zoomScaleSheetLayoutView="85" workbookViewId="0">
      <selection activeCell="C21" sqref="C21"/>
    </sheetView>
  </sheetViews>
  <sheetFormatPr defaultColWidth="9" defaultRowHeight="15" x14ac:dyDescent="0.15"/>
  <cols>
    <col min="1" max="1" width="7.5" style="8" customWidth="1"/>
    <col min="2" max="2" width="17.5" style="8" customWidth="1"/>
    <col min="3" max="3" width="6.25" style="8" customWidth="1"/>
    <col min="4" max="4" width="5.625" style="8" customWidth="1"/>
    <col min="5" max="5" width="7.5" style="8" customWidth="1"/>
    <col min="6" max="6" width="10" style="8" customWidth="1"/>
    <col min="7" max="7" width="12.5" style="8" customWidth="1"/>
    <col min="8" max="10" width="6.25" style="8" customWidth="1"/>
    <col min="11" max="16384" width="9" style="8"/>
  </cols>
  <sheetData>
    <row r="1" spans="1:9" ht="22.5" customHeight="1" x14ac:dyDescent="0.15">
      <c r="A1" s="9" t="s">
        <v>55</v>
      </c>
    </row>
    <row r="3" spans="1:9" x14ac:dyDescent="0.15">
      <c r="A3" s="74" t="s">
        <v>9</v>
      </c>
      <c r="B3" s="75"/>
      <c r="C3" s="75"/>
      <c r="D3" s="75"/>
      <c r="E3" s="75"/>
      <c r="F3" s="76"/>
    </row>
    <row r="4" spans="1:9" ht="15" customHeight="1" x14ac:dyDescent="0.15">
      <c r="A4" s="77" t="s">
        <v>8</v>
      </c>
      <c r="B4" s="78" t="s">
        <v>0</v>
      </c>
      <c r="C4" s="77" t="s">
        <v>3</v>
      </c>
      <c r="D4" s="78" t="s">
        <v>64</v>
      </c>
      <c r="E4" s="78"/>
      <c r="F4" s="51" t="s">
        <v>27</v>
      </c>
      <c r="G4" s="38"/>
      <c r="H4" s="8" t="s">
        <v>26</v>
      </c>
    </row>
    <row r="5" spans="1:9" x14ac:dyDescent="0.15">
      <c r="A5" s="77"/>
      <c r="B5" s="78"/>
      <c r="C5" s="78"/>
      <c r="D5" s="79">
        <v>17</v>
      </c>
      <c r="E5" s="79"/>
      <c r="F5" s="50">
        <f>ROUNDDOWN(AVERAGE(D5:E5),0)</f>
        <v>17</v>
      </c>
      <c r="G5" s="39"/>
      <c r="H5" s="29">
        <v>1</v>
      </c>
      <c r="I5" s="28">
        <v>20</v>
      </c>
    </row>
    <row r="6" spans="1:9" x14ac:dyDescent="0.15">
      <c r="A6" s="77"/>
      <c r="B6" s="78"/>
      <c r="C6" s="78"/>
      <c r="D6" s="52" t="s">
        <v>1</v>
      </c>
      <c r="E6" s="12" t="s">
        <v>2</v>
      </c>
      <c r="F6" s="51" t="s">
        <v>28</v>
      </c>
      <c r="G6" s="30"/>
      <c r="H6" s="29">
        <v>2</v>
      </c>
      <c r="I6" s="28">
        <v>15</v>
      </c>
    </row>
    <row r="7" spans="1:9" x14ac:dyDescent="0.15">
      <c r="A7" s="23">
        <v>1</v>
      </c>
      <c r="B7" s="22" t="s">
        <v>171</v>
      </c>
      <c r="C7" s="22">
        <v>9</v>
      </c>
      <c r="D7" s="20">
        <v>1</v>
      </c>
      <c r="E7" s="21">
        <f>VLOOKUP(D7,$H$5:$I$14,2,FALSE)</f>
        <v>20</v>
      </c>
      <c r="F7" s="22">
        <f t="shared" ref="F7:F16" si="0">SUM(E7)</f>
        <v>20</v>
      </c>
      <c r="H7" s="29">
        <v>3</v>
      </c>
      <c r="I7" s="28">
        <v>12</v>
      </c>
    </row>
    <row r="8" spans="1:9" x14ac:dyDescent="0.15">
      <c r="A8" s="23">
        <v>2</v>
      </c>
      <c r="B8" s="22" t="s">
        <v>172</v>
      </c>
      <c r="C8" s="22">
        <v>56</v>
      </c>
      <c r="D8" s="20">
        <v>2</v>
      </c>
      <c r="E8" s="21">
        <f t="shared" ref="E8:E16" si="1">VLOOKUP(D8,$H$5:$I$14,2,FALSE)</f>
        <v>15</v>
      </c>
      <c r="F8" s="22">
        <f t="shared" si="0"/>
        <v>15</v>
      </c>
      <c r="H8" s="29">
        <v>4</v>
      </c>
      <c r="I8" s="28">
        <v>10</v>
      </c>
    </row>
    <row r="9" spans="1:9" x14ac:dyDescent="0.15">
      <c r="A9" s="23">
        <v>3</v>
      </c>
      <c r="B9" s="22" t="s">
        <v>173</v>
      </c>
      <c r="C9" s="22">
        <v>66</v>
      </c>
      <c r="D9" s="20">
        <v>3</v>
      </c>
      <c r="E9" s="21">
        <f t="shared" si="1"/>
        <v>12</v>
      </c>
      <c r="F9" s="22">
        <f t="shared" si="0"/>
        <v>12</v>
      </c>
      <c r="H9" s="29">
        <v>5</v>
      </c>
      <c r="I9" s="28">
        <v>8</v>
      </c>
    </row>
    <row r="10" spans="1:9" x14ac:dyDescent="0.15">
      <c r="A10" s="23">
        <v>4</v>
      </c>
      <c r="B10" s="22" t="s">
        <v>174</v>
      </c>
      <c r="C10" s="22">
        <v>87</v>
      </c>
      <c r="D10" s="20">
        <v>4</v>
      </c>
      <c r="E10" s="21">
        <f t="shared" si="1"/>
        <v>10</v>
      </c>
      <c r="F10" s="22">
        <f t="shared" si="0"/>
        <v>10</v>
      </c>
      <c r="H10" s="29">
        <v>6</v>
      </c>
      <c r="I10" s="28">
        <v>6</v>
      </c>
    </row>
    <row r="11" spans="1:9" x14ac:dyDescent="0.15">
      <c r="A11" s="23">
        <v>5</v>
      </c>
      <c r="B11" s="22" t="s">
        <v>175</v>
      </c>
      <c r="C11" s="22">
        <v>13</v>
      </c>
      <c r="D11" s="20">
        <v>5</v>
      </c>
      <c r="E11" s="21">
        <f t="shared" si="1"/>
        <v>8</v>
      </c>
      <c r="F11" s="22">
        <f t="shared" si="0"/>
        <v>8</v>
      </c>
      <c r="H11" s="29">
        <v>7</v>
      </c>
      <c r="I11" s="28">
        <v>4</v>
      </c>
    </row>
    <row r="12" spans="1:9" x14ac:dyDescent="0.15">
      <c r="A12" s="23">
        <v>6</v>
      </c>
      <c r="B12" s="22" t="s">
        <v>176</v>
      </c>
      <c r="C12" s="22">
        <v>52</v>
      </c>
      <c r="D12" s="20">
        <v>6</v>
      </c>
      <c r="E12" s="21">
        <f t="shared" si="1"/>
        <v>6</v>
      </c>
      <c r="F12" s="7">
        <f t="shared" si="0"/>
        <v>6</v>
      </c>
      <c r="H12" s="29">
        <v>8</v>
      </c>
      <c r="I12" s="28">
        <v>3</v>
      </c>
    </row>
    <row r="13" spans="1:9" x14ac:dyDescent="0.15">
      <c r="A13" s="23">
        <v>7</v>
      </c>
      <c r="B13" s="22" t="s">
        <v>177</v>
      </c>
      <c r="C13" s="7">
        <v>10</v>
      </c>
      <c r="D13" s="14">
        <v>7</v>
      </c>
      <c r="E13" s="21">
        <f t="shared" si="1"/>
        <v>4</v>
      </c>
      <c r="F13" s="7">
        <f t="shared" si="0"/>
        <v>4</v>
      </c>
      <c r="H13" s="29">
        <v>9</v>
      </c>
      <c r="I13" s="28">
        <v>2</v>
      </c>
    </row>
    <row r="14" spans="1:9" x14ac:dyDescent="0.15">
      <c r="A14" s="23">
        <v>8</v>
      </c>
      <c r="B14" s="22" t="s">
        <v>178</v>
      </c>
      <c r="C14" s="22">
        <v>15</v>
      </c>
      <c r="D14" s="20">
        <v>8</v>
      </c>
      <c r="E14" s="21">
        <f t="shared" si="1"/>
        <v>3</v>
      </c>
      <c r="F14" s="7">
        <f t="shared" si="0"/>
        <v>3</v>
      </c>
      <c r="H14" s="29">
        <v>10</v>
      </c>
      <c r="I14" s="28">
        <v>1</v>
      </c>
    </row>
    <row r="15" spans="1:9" x14ac:dyDescent="0.15">
      <c r="A15" s="23">
        <v>9</v>
      </c>
      <c r="B15" s="22" t="s">
        <v>179</v>
      </c>
      <c r="C15" s="7">
        <v>59</v>
      </c>
      <c r="D15" s="14">
        <v>9</v>
      </c>
      <c r="E15" s="21">
        <f t="shared" si="1"/>
        <v>2</v>
      </c>
      <c r="F15" s="7">
        <f t="shared" si="0"/>
        <v>2</v>
      </c>
    </row>
    <row r="16" spans="1:9" x14ac:dyDescent="0.15">
      <c r="A16" s="23">
        <v>10</v>
      </c>
      <c r="B16" s="22" t="s">
        <v>180</v>
      </c>
      <c r="C16" s="22">
        <v>8</v>
      </c>
      <c r="D16" s="20">
        <v>10</v>
      </c>
      <c r="E16" s="21">
        <f t="shared" si="1"/>
        <v>1</v>
      </c>
      <c r="F16" s="7">
        <f t="shared" si="0"/>
        <v>1</v>
      </c>
    </row>
    <row r="22" spans="1:8" x14ac:dyDescent="0.15">
      <c r="A22" s="8" t="s">
        <v>56</v>
      </c>
    </row>
    <row r="24" spans="1:8" ht="15" customHeight="1" x14ac:dyDescent="0.15">
      <c r="A24" s="74" t="s">
        <v>9</v>
      </c>
      <c r="B24" s="75"/>
      <c r="C24" s="75"/>
      <c r="D24" s="75"/>
      <c r="E24" s="75"/>
      <c r="F24" s="76"/>
    </row>
    <row r="25" spans="1:8" ht="15" customHeight="1" x14ac:dyDescent="0.15">
      <c r="A25" s="77" t="s">
        <v>8</v>
      </c>
      <c r="B25" s="78" t="s">
        <v>0</v>
      </c>
      <c r="C25" s="77" t="s">
        <v>3</v>
      </c>
      <c r="D25" s="78" t="s">
        <v>64</v>
      </c>
      <c r="E25" s="78"/>
      <c r="F25" s="41" t="s">
        <v>27</v>
      </c>
    </row>
    <row r="26" spans="1:8" ht="15" customHeight="1" x14ac:dyDescent="0.15">
      <c r="A26" s="77"/>
      <c r="B26" s="78"/>
      <c r="C26" s="78"/>
      <c r="D26" s="79">
        <v>17</v>
      </c>
      <c r="E26" s="79"/>
      <c r="F26" s="40">
        <f>ROUNDDOWN(AVERAGE(D26:E26),0)</f>
        <v>17</v>
      </c>
    </row>
    <row r="27" spans="1:8" ht="15" customHeight="1" x14ac:dyDescent="0.15">
      <c r="A27" s="77"/>
      <c r="B27" s="78"/>
      <c r="C27" s="78"/>
      <c r="D27" s="11" t="s">
        <v>1</v>
      </c>
      <c r="E27" s="12" t="s">
        <v>2</v>
      </c>
      <c r="F27" s="41" t="s">
        <v>28</v>
      </c>
    </row>
    <row r="28" spans="1:8" ht="15" customHeight="1" x14ac:dyDescent="0.15">
      <c r="A28" s="23">
        <v>1</v>
      </c>
      <c r="B28" s="22" t="s">
        <v>171</v>
      </c>
      <c r="C28" s="22">
        <v>9</v>
      </c>
      <c r="D28" s="20">
        <v>1</v>
      </c>
      <c r="E28" s="21">
        <f>VLOOKUP(D28,$H$5:$I$14,2,FALSE)</f>
        <v>20</v>
      </c>
      <c r="F28" s="7">
        <f t="shared" ref="F28:F42" si="2">SUM(H28:J28)</f>
        <v>0</v>
      </c>
      <c r="H28" s="49"/>
    </row>
    <row r="29" spans="1:8" ht="15" customHeight="1" x14ac:dyDescent="0.15">
      <c r="A29" s="23">
        <v>2</v>
      </c>
      <c r="B29" s="22" t="s">
        <v>172</v>
      </c>
      <c r="C29" s="22">
        <v>56</v>
      </c>
      <c r="D29" s="20">
        <v>2</v>
      </c>
      <c r="E29" s="21">
        <f t="shared" ref="E29:E37" si="3">VLOOKUP(D29,$H$5:$I$14,2,FALSE)</f>
        <v>15</v>
      </c>
      <c r="F29" s="7">
        <f t="shared" si="2"/>
        <v>0</v>
      </c>
    </row>
    <row r="30" spans="1:8" ht="15" customHeight="1" x14ac:dyDescent="0.15">
      <c r="A30" s="23">
        <v>3</v>
      </c>
      <c r="B30" s="22" t="s">
        <v>173</v>
      </c>
      <c r="C30" s="22">
        <v>66</v>
      </c>
      <c r="D30" s="20">
        <v>3</v>
      </c>
      <c r="E30" s="21">
        <f t="shared" si="3"/>
        <v>12</v>
      </c>
      <c r="F30" s="7">
        <f t="shared" si="2"/>
        <v>0</v>
      </c>
    </row>
    <row r="31" spans="1:8" ht="15" customHeight="1" x14ac:dyDescent="0.15">
      <c r="A31" s="23">
        <v>4</v>
      </c>
      <c r="B31" s="22" t="s">
        <v>174</v>
      </c>
      <c r="C31" s="22">
        <v>87</v>
      </c>
      <c r="D31" s="20">
        <v>4</v>
      </c>
      <c r="E31" s="21">
        <f t="shared" si="3"/>
        <v>10</v>
      </c>
      <c r="F31" s="7">
        <f t="shared" si="2"/>
        <v>0</v>
      </c>
    </row>
    <row r="32" spans="1:8" ht="15" customHeight="1" x14ac:dyDescent="0.15">
      <c r="A32" s="23">
        <v>5</v>
      </c>
      <c r="B32" s="22" t="s">
        <v>175</v>
      </c>
      <c r="C32" s="22">
        <v>13</v>
      </c>
      <c r="D32" s="20">
        <v>5</v>
      </c>
      <c r="E32" s="21">
        <f t="shared" si="3"/>
        <v>8</v>
      </c>
      <c r="F32" s="7">
        <f t="shared" si="2"/>
        <v>0</v>
      </c>
    </row>
    <row r="33" spans="1:6" ht="15" customHeight="1" x14ac:dyDescent="0.15">
      <c r="A33" s="23">
        <v>6</v>
      </c>
      <c r="B33" s="22" t="s">
        <v>176</v>
      </c>
      <c r="C33" s="22">
        <v>52</v>
      </c>
      <c r="D33" s="20">
        <v>6</v>
      </c>
      <c r="E33" s="21">
        <f t="shared" si="3"/>
        <v>6</v>
      </c>
      <c r="F33" s="7">
        <f t="shared" si="2"/>
        <v>0</v>
      </c>
    </row>
    <row r="34" spans="1:6" ht="15" customHeight="1" x14ac:dyDescent="0.15">
      <c r="A34" s="23">
        <v>7</v>
      </c>
      <c r="B34" s="22" t="s">
        <v>177</v>
      </c>
      <c r="C34" s="7">
        <v>10</v>
      </c>
      <c r="D34" s="14">
        <v>7</v>
      </c>
      <c r="E34" s="21">
        <f t="shared" si="3"/>
        <v>4</v>
      </c>
      <c r="F34" s="7">
        <f t="shared" si="2"/>
        <v>0</v>
      </c>
    </row>
    <row r="35" spans="1:6" ht="15" customHeight="1" x14ac:dyDescent="0.15">
      <c r="A35" s="23">
        <v>8</v>
      </c>
      <c r="B35" s="22" t="s">
        <v>178</v>
      </c>
      <c r="C35" s="22">
        <v>15</v>
      </c>
      <c r="D35" s="20">
        <v>8</v>
      </c>
      <c r="E35" s="21">
        <f t="shared" si="3"/>
        <v>3</v>
      </c>
      <c r="F35" s="7">
        <f t="shared" si="2"/>
        <v>0</v>
      </c>
    </row>
    <row r="36" spans="1:6" ht="15" customHeight="1" x14ac:dyDescent="0.15">
      <c r="A36" s="23">
        <v>9</v>
      </c>
      <c r="B36" s="22" t="s">
        <v>179</v>
      </c>
      <c r="C36" s="7">
        <v>59</v>
      </c>
      <c r="D36" s="14">
        <v>9</v>
      </c>
      <c r="E36" s="21">
        <f t="shared" si="3"/>
        <v>2</v>
      </c>
      <c r="F36" s="7">
        <f t="shared" si="2"/>
        <v>0</v>
      </c>
    </row>
    <row r="37" spans="1:6" ht="15" customHeight="1" x14ac:dyDescent="0.15">
      <c r="A37" s="23">
        <v>10</v>
      </c>
      <c r="B37" s="22" t="s">
        <v>180</v>
      </c>
      <c r="C37" s="22">
        <v>8</v>
      </c>
      <c r="D37" s="20">
        <v>10</v>
      </c>
      <c r="E37" s="21">
        <f t="shared" si="3"/>
        <v>1</v>
      </c>
      <c r="F37" s="7">
        <f t="shared" si="2"/>
        <v>0</v>
      </c>
    </row>
    <row r="38" spans="1:6" ht="15" customHeight="1" x14ac:dyDescent="0.15">
      <c r="A38" s="23">
        <v>11</v>
      </c>
      <c r="B38" s="7"/>
      <c r="C38" s="7"/>
      <c r="D38" s="14"/>
      <c r="E38" s="15"/>
      <c r="F38" s="7">
        <f t="shared" si="2"/>
        <v>0</v>
      </c>
    </row>
    <row r="39" spans="1:6" ht="15" customHeight="1" x14ac:dyDescent="0.15">
      <c r="A39" s="23">
        <v>12</v>
      </c>
      <c r="B39" s="22"/>
      <c r="C39" s="7"/>
      <c r="D39" s="14"/>
      <c r="E39" s="15"/>
      <c r="F39" s="7">
        <f t="shared" si="2"/>
        <v>0</v>
      </c>
    </row>
    <row r="40" spans="1:6" ht="15" customHeight="1" x14ac:dyDescent="0.15">
      <c r="A40" s="23">
        <v>13</v>
      </c>
      <c r="B40" s="22"/>
      <c r="C40" s="22"/>
      <c r="D40" s="20"/>
      <c r="E40" s="21"/>
      <c r="F40" s="7">
        <f t="shared" si="2"/>
        <v>0</v>
      </c>
    </row>
    <row r="41" spans="1:6" ht="15" customHeight="1" x14ac:dyDescent="0.15">
      <c r="A41" s="23">
        <v>14</v>
      </c>
      <c r="B41" s="22"/>
      <c r="C41" s="22"/>
      <c r="D41" s="20"/>
      <c r="E41" s="21"/>
      <c r="F41" s="7">
        <f t="shared" si="2"/>
        <v>0</v>
      </c>
    </row>
    <row r="42" spans="1:6" ht="15" customHeight="1" x14ac:dyDescent="0.15">
      <c r="A42" s="23">
        <v>15</v>
      </c>
      <c r="B42" s="22"/>
      <c r="C42" s="22"/>
      <c r="D42" s="20"/>
      <c r="E42" s="21"/>
      <c r="F42" s="7">
        <f t="shared" si="2"/>
        <v>0</v>
      </c>
    </row>
    <row r="43" spans="1:6" ht="15" customHeight="1" x14ac:dyDescent="0.15"/>
    <row r="44" spans="1:6" ht="15" customHeight="1" x14ac:dyDescent="0.15"/>
    <row r="45" spans="1:6" ht="15" customHeight="1" x14ac:dyDescent="0.15"/>
    <row r="46" spans="1:6" ht="15" customHeight="1" x14ac:dyDescent="0.15"/>
    <row r="47" spans="1:6" ht="15" customHeight="1" x14ac:dyDescent="0.15"/>
    <row r="48" spans="1:6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</sheetData>
  <sortState ref="B7:N19">
    <sortCondition descending="1" ref="F7:F19"/>
  </sortState>
  <mergeCells count="12">
    <mergeCell ref="A3:F3"/>
    <mergeCell ref="A4:A6"/>
    <mergeCell ref="B4:B6"/>
    <mergeCell ref="C4:C6"/>
    <mergeCell ref="D4:E4"/>
    <mergeCell ref="D5:E5"/>
    <mergeCell ref="A24:F24"/>
    <mergeCell ref="A25:A27"/>
    <mergeCell ref="B25:B27"/>
    <mergeCell ref="C25:C27"/>
    <mergeCell ref="D25:E25"/>
    <mergeCell ref="D26:E26"/>
  </mergeCells>
  <phoneticPr fontId="1"/>
  <printOptions horizontalCentered="1"/>
  <pageMargins left="0.11811023622047245" right="0.11811023622047245" top="0.98425196850393704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>
      <selection activeCell="L10" sqref="L10"/>
    </sheetView>
  </sheetViews>
  <sheetFormatPr defaultColWidth="9" defaultRowHeight="15" x14ac:dyDescent="0.15"/>
  <cols>
    <col min="1" max="1" width="7.5" style="8" customWidth="1"/>
    <col min="2" max="2" width="17.5" style="8" customWidth="1"/>
    <col min="3" max="3" width="6.25" style="8" customWidth="1"/>
    <col min="4" max="4" width="5.625" style="8" customWidth="1"/>
    <col min="5" max="5" width="7.5" style="8" customWidth="1"/>
    <col min="6" max="6" width="5.625" style="8" customWidth="1"/>
    <col min="7" max="7" width="7.5" style="8" customWidth="1"/>
    <col min="8" max="8" width="5.625" style="8" customWidth="1"/>
    <col min="9" max="9" width="7.5" style="8" customWidth="1"/>
    <col min="10" max="10" width="5.625" style="8" customWidth="1"/>
    <col min="11" max="11" width="7.5" style="8" customWidth="1"/>
    <col min="12" max="12" width="10" style="8" customWidth="1"/>
    <col min="13" max="13" width="12.5" style="8" customWidth="1"/>
    <col min="14" max="15" width="11.625" style="8" customWidth="1"/>
    <col min="16" max="16384" width="9" style="8"/>
  </cols>
  <sheetData>
    <row r="1" spans="1:15" ht="22.5" customHeight="1" x14ac:dyDescent="0.15">
      <c r="A1" s="9" t="s">
        <v>58</v>
      </c>
    </row>
    <row r="3" spans="1:15" x14ac:dyDescent="0.15">
      <c r="A3" s="74" t="s">
        <v>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6"/>
    </row>
    <row r="4" spans="1:15" ht="15" customHeight="1" x14ac:dyDescent="0.15">
      <c r="A4" s="77" t="s">
        <v>8</v>
      </c>
      <c r="B4" s="78" t="s">
        <v>0</v>
      </c>
      <c r="C4" s="77" t="s">
        <v>3</v>
      </c>
      <c r="D4" s="78" t="s">
        <v>65</v>
      </c>
      <c r="E4" s="78"/>
      <c r="F4" s="78" t="s">
        <v>51</v>
      </c>
      <c r="G4" s="78"/>
      <c r="H4" s="78" t="s">
        <v>52</v>
      </c>
      <c r="I4" s="78"/>
      <c r="J4" s="78"/>
      <c r="K4" s="78"/>
      <c r="L4" s="10" t="s">
        <v>27</v>
      </c>
      <c r="M4" s="31" t="s">
        <v>43</v>
      </c>
      <c r="N4" s="38"/>
      <c r="O4" s="38"/>
    </row>
    <row r="5" spans="1:15" x14ac:dyDescent="0.15">
      <c r="A5" s="77"/>
      <c r="B5" s="78"/>
      <c r="C5" s="78"/>
      <c r="D5" s="79">
        <v>5</v>
      </c>
      <c r="E5" s="79"/>
      <c r="F5" s="79">
        <v>6</v>
      </c>
      <c r="G5" s="79"/>
      <c r="H5" s="79">
        <v>6</v>
      </c>
      <c r="I5" s="79"/>
      <c r="J5" s="79"/>
      <c r="K5" s="79"/>
      <c r="L5" s="26">
        <f>ROUNDDOWN(AVERAGE(D5:K5),0)</f>
        <v>5</v>
      </c>
      <c r="M5" s="32">
        <f>IF(L5&lt;2,0,IF(L5&lt;4,1,IF(L5&lt;6,2,IF(L5&lt;8,3,IF(L5&lt;10,4,IF(L5&lt;12,5,6))))))</f>
        <v>2</v>
      </c>
      <c r="N5" s="39"/>
      <c r="O5" s="39"/>
    </row>
    <row r="6" spans="1:15" x14ac:dyDescent="0.15">
      <c r="A6" s="77"/>
      <c r="B6" s="78"/>
      <c r="C6" s="78"/>
      <c r="D6" s="11" t="s">
        <v>1</v>
      </c>
      <c r="E6" s="12" t="s">
        <v>2</v>
      </c>
      <c r="F6" s="11" t="s">
        <v>1</v>
      </c>
      <c r="G6" s="12" t="s">
        <v>2</v>
      </c>
      <c r="H6" s="53" t="s">
        <v>1</v>
      </c>
      <c r="I6" s="12" t="s">
        <v>2</v>
      </c>
      <c r="J6" s="11" t="s">
        <v>1</v>
      </c>
      <c r="K6" s="12" t="s">
        <v>2</v>
      </c>
      <c r="L6" s="33" t="s">
        <v>63</v>
      </c>
    </row>
    <row r="7" spans="1:15" x14ac:dyDescent="0.15">
      <c r="A7" s="23">
        <v>1</v>
      </c>
      <c r="B7" s="22" t="s">
        <v>134</v>
      </c>
      <c r="C7" s="7">
        <v>312</v>
      </c>
      <c r="D7" s="14"/>
      <c r="E7" s="21"/>
      <c r="F7" s="14">
        <v>1</v>
      </c>
      <c r="G7" s="21">
        <f>VLOOKUP(F7,$J$19:$K$28,2,FALSE)</f>
        <v>20</v>
      </c>
      <c r="H7" s="14">
        <v>1</v>
      </c>
      <c r="I7" s="21">
        <f>VLOOKUP(H7,$J$19:$K$28,2,FALSE)</f>
        <v>20</v>
      </c>
      <c r="J7" s="20"/>
      <c r="K7" s="21"/>
      <c r="L7" s="22">
        <f t="shared" ref="L7:L12" si="0">SUM(E7,G7,K7,I7)</f>
        <v>40</v>
      </c>
    </row>
    <row r="8" spans="1:15" x14ac:dyDescent="0.15">
      <c r="A8" s="23">
        <v>2</v>
      </c>
      <c r="B8" s="22" t="s">
        <v>135</v>
      </c>
      <c r="C8" s="22">
        <v>53</v>
      </c>
      <c r="D8" s="20"/>
      <c r="E8" s="21"/>
      <c r="F8" s="20">
        <v>2</v>
      </c>
      <c r="G8" s="21">
        <f>VLOOKUP(F8,$J$19:$K$28,2,FALSE)</f>
        <v>15</v>
      </c>
      <c r="H8" s="20">
        <v>2</v>
      </c>
      <c r="I8" s="21">
        <f>VLOOKUP(H8,$J$19:$K$28,2,FALSE)</f>
        <v>15</v>
      </c>
      <c r="J8" s="20"/>
      <c r="K8" s="21"/>
      <c r="L8" s="22">
        <f t="shared" si="0"/>
        <v>30</v>
      </c>
    </row>
    <row r="9" spans="1:15" x14ac:dyDescent="0.15">
      <c r="A9" s="23">
        <v>3</v>
      </c>
      <c r="B9" s="7" t="s">
        <v>79</v>
      </c>
      <c r="C9" s="7">
        <v>77</v>
      </c>
      <c r="D9" s="14">
        <v>1</v>
      </c>
      <c r="E9" s="21">
        <f>VLOOKUP(D9,$J$19:$K$28,2,FALSE)</f>
        <v>20</v>
      </c>
      <c r="F9" s="14"/>
      <c r="G9" s="21"/>
      <c r="H9" s="14"/>
      <c r="I9" s="21"/>
      <c r="J9" s="20"/>
      <c r="K9" s="21"/>
      <c r="L9" s="22">
        <f t="shared" si="0"/>
        <v>20</v>
      </c>
    </row>
    <row r="10" spans="1:15" x14ac:dyDescent="0.15">
      <c r="A10" s="23">
        <v>4</v>
      </c>
      <c r="B10" s="22" t="s">
        <v>80</v>
      </c>
      <c r="C10" s="22">
        <v>57</v>
      </c>
      <c r="D10" s="20">
        <v>2</v>
      </c>
      <c r="E10" s="21">
        <f>VLOOKUP(D10,$J$19:$K$28,2,FALSE)</f>
        <v>15</v>
      </c>
      <c r="F10" s="20"/>
      <c r="G10" s="21"/>
      <c r="H10" s="20"/>
      <c r="I10" s="21"/>
      <c r="J10" s="20"/>
      <c r="K10" s="21"/>
      <c r="L10" s="22">
        <f t="shared" si="0"/>
        <v>15</v>
      </c>
    </row>
    <row r="11" spans="1:15" x14ac:dyDescent="0.15">
      <c r="A11" s="23">
        <v>5</v>
      </c>
      <c r="B11" s="7" t="s">
        <v>164</v>
      </c>
      <c r="C11" s="7">
        <v>77</v>
      </c>
      <c r="D11" s="14"/>
      <c r="E11" s="21"/>
      <c r="F11" s="14"/>
      <c r="G11" s="15"/>
      <c r="H11" s="14">
        <v>3</v>
      </c>
      <c r="I11" s="21">
        <f>VLOOKUP(H11,$J$19:$K$28,2,FALSE)</f>
        <v>12</v>
      </c>
      <c r="J11" s="20"/>
      <c r="K11" s="21"/>
      <c r="L11" s="22">
        <f t="shared" si="0"/>
        <v>12</v>
      </c>
    </row>
    <row r="12" spans="1:15" x14ac:dyDescent="0.15">
      <c r="A12" s="23">
        <v>6</v>
      </c>
      <c r="B12" s="22" t="s">
        <v>136</v>
      </c>
      <c r="C12" s="22">
        <v>54</v>
      </c>
      <c r="D12" s="20"/>
      <c r="E12" s="21"/>
      <c r="F12" s="20">
        <v>3</v>
      </c>
      <c r="G12" s="21">
        <f>VLOOKUP(F12,$J$19:$K$28,2,FALSE)</f>
        <v>12</v>
      </c>
      <c r="H12" s="20"/>
      <c r="I12" s="21"/>
      <c r="J12" s="20"/>
      <c r="K12" s="21"/>
      <c r="L12" s="22">
        <f t="shared" si="0"/>
        <v>12</v>
      </c>
    </row>
    <row r="13" spans="1:15" x14ac:dyDescent="0.15">
      <c r="A13" s="23">
        <v>7</v>
      </c>
      <c r="B13" s="7"/>
      <c r="C13" s="7"/>
      <c r="D13" s="14"/>
      <c r="E13" s="21"/>
      <c r="F13" s="14"/>
      <c r="G13" s="21"/>
      <c r="H13" s="14"/>
      <c r="I13" s="21"/>
      <c r="J13" s="20"/>
      <c r="K13" s="21"/>
      <c r="L13" s="22">
        <f t="shared" ref="L13:L16" si="1">SUM(E13,G13,K13,I13)</f>
        <v>0</v>
      </c>
    </row>
    <row r="14" spans="1:15" x14ac:dyDescent="0.15">
      <c r="A14" s="23">
        <v>8</v>
      </c>
      <c r="B14" s="22"/>
      <c r="C14" s="7"/>
      <c r="D14" s="14"/>
      <c r="E14" s="21"/>
      <c r="F14" s="14"/>
      <c r="G14" s="15"/>
      <c r="H14" s="14"/>
      <c r="I14" s="15"/>
      <c r="J14" s="20"/>
      <c r="K14" s="21"/>
      <c r="L14" s="22">
        <f t="shared" si="1"/>
        <v>0</v>
      </c>
    </row>
    <row r="15" spans="1:15" x14ac:dyDescent="0.15">
      <c r="A15" s="23">
        <v>9</v>
      </c>
      <c r="B15" s="22"/>
      <c r="C15" s="22"/>
      <c r="D15" s="20"/>
      <c r="E15" s="21"/>
      <c r="F15" s="20"/>
      <c r="G15" s="21"/>
      <c r="H15" s="20"/>
      <c r="I15" s="21"/>
      <c r="J15" s="20"/>
      <c r="K15" s="21"/>
      <c r="L15" s="22">
        <f t="shared" si="1"/>
        <v>0</v>
      </c>
    </row>
    <row r="16" spans="1:15" x14ac:dyDescent="0.15">
      <c r="A16" s="23">
        <v>10</v>
      </c>
      <c r="B16" s="22"/>
      <c r="C16" s="22"/>
      <c r="D16" s="20"/>
      <c r="E16" s="21"/>
      <c r="F16" s="20"/>
      <c r="G16" s="21"/>
      <c r="H16" s="20"/>
      <c r="I16" s="21"/>
      <c r="J16" s="20"/>
      <c r="K16" s="21"/>
      <c r="L16" s="22">
        <f t="shared" si="1"/>
        <v>0</v>
      </c>
    </row>
    <row r="17" spans="1:12" ht="15" customHeight="1" x14ac:dyDescent="0.15">
      <c r="A17" s="16"/>
      <c r="B17" s="17"/>
      <c r="C17" s="17"/>
      <c r="D17" s="18"/>
      <c r="E17" s="17"/>
      <c r="F17" s="18"/>
      <c r="G17" s="17"/>
      <c r="H17" s="18"/>
      <c r="I17" s="17"/>
      <c r="J17" s="18"/>
      <c r="K17" s="17"/>
      <c r="L17" s="17"/>
    </row>
    <row r="18" spans="1:12" ht="15" customHeight="1" x14ac:dyDescent="0.15">
      <c r="J18" s="8" t="s">
        <v>26</v>
      </c>
    </row>
    <row r="19" spans="1:12" ht="15" customHeight="1" x14ac:dyDescent="0.15">
      <c r="J19" s="29">
        <v>1</v>
      </c>
      <c r="K19" s="28">
        <v>20</v>
      </c>
    </row>
    <row r="20" spans="1:12" ht="15" customHeight="1" x14ac:dyDescent="0.15">
      <c r="J20" s="29">
        <v>2</v>
      </c>
      <c r="K20" s="28">
        <v>15</v>
      </c>
    </row>
    <row r="21" spans="1:12" ht="15" customHeight="1" x14ac:dyDescent="0.15">
      <c r="J21" s="29">
        <v>3</v>
      </c>
      <c r="K21" s="28">
        <v>12</v>
      </c>
    </row>
    <row r="22" spans="1:12" ht="15" customHeight="1" x14ac:dyDescent="0.15">
      <c r="J22" s="29">
        <v>4</v>
      </c>
      <c r="K22" s="28">
        <v>10</v>
      </c>
    </row>
    <row r="23" spans="1:12" ht="15" customHeight="1" x14ac:dyDescent="0.15">
      <c r="J23" s="29">
        <v>5</v>
      </c>
      <c r="K23" s="28">
        <v>8</v>
      </c>
    </row>
    <row r="24" spans="1:12" ht="15" customHeight="1" x14ac:dyDescent="0.15">
      <c r="J24" s="29">
        <v>6</v>
      </c>
      <c r="K24" s="28">
        <v>6</v>
      </c>
    </row>
    <row r="25" spans="1:12" ht="15" customHeight="1" x14ac:dyDescent="0.15">
      <c r="J25" s="29">
        <v>7</v>
      </c>
      <c r="K25" s="28">
        <v>4</v>
      </c>
    </row>
    <row r="26" spans="1:12" ht="15" customHeight="1" x14ac:dyDescent="0.15">
      <c r="J26" s="29">
        <v>8</v>
      </c>
      <c r="K26" s="28">
        <v>3</v>
      </c>
    </row>
    <row r="27" spans="1:12" ht="15" customHeight="1" x14ac:dyDescent="0.15">
      <c r="J27" s="29">
        <v>9</v>
      </c>
      <c r="K27" s="28">
        <v>2</v>
      </c>
    </row>
    <row r="28" spans="1:12" ht="15" customHeight="1" x14ac:dyDescent="0.15">
      <c r="J28" s="29">
        <v>10</v>
      </c>
      <c r="K28" s="28">
        <v>1</v>
      </c>
    </row>
  </sheetData>
  <mergeCells count="12">
    <mergeCell ref="F5:G5"/>
    <mergeCell ref="J5:K5"/>
    <mergeCell ref="A3:L3"/>
    <mergeCell ref="A4:A6"/>
    <mergeCell ref="B4:B6"/>
    <mergeCell ref="C4:C6"/>
    <mergeCell ref="D4:E4"/>
    <mergeCell ref="F4:G4"/>
    <mergeCell ref="J4:K4"/>
    <mergeCell ref="D5:E5"/>
    <mergeCell ref="H4:I4"/>
    <mergeCell ref="H5:I5"/>
  </mergeCells>
  <phoneticPr fontId="1"/>
  <printOptions horizontalCentered="1"/>
  <pageMargins left="0.11811023622047245" right="0.11811023622047245" top="0.78740157480314965" bottom="0" header="0.31496062992125984" footer="0.31496062992125984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zoomScaleNormal="100" workbookViewId="0">
      <selection activeCell="D25" sqref="D25"/>
    </sheetView>
  </sheetViews>
  <sheetFormatPr defaultColWidth="9" defaultRowHeight="14.25" customHeight="1" x14ac:dyDescent="0.15"/>
  <cols>
    <col min="1" max="1" width="7.5" style="8" customWidth="1"/>
    <col min="2" max="2" width="17.5" style="8" customWidth="1"/>
    <col min="3" max="4" width="6.25" style="8" customWidth="1"/>
    <col min="5" max="5" width="6.125" style="8" customWidth="1"/>
    <col min="6" max="6" width="6.25" style="8" customWidth="1"/>
    <col min="7" max="7" width="6.125" style="8" customWidth="1"/>
    <col min="8" max="8" width="6.25" style="8" customWidth="1"/>
    <col min="9" max="9" width="6.125" style="8" customWidth="1"/>
    <col min="10" max="12" width="6.125" style="8" hidden="1" customWidth="1"/>
    <col min="13" max="13" width="10" style="8" customWidth="1"/>
    <col min="14" max="14" width="12.5" style="8" customWidth="1"/>
    <col min="15" max="16384" width="9" style="8"/>
  </cols>
  <sheetData>
    <row r="1" spans="1:14" ht="14.25" customHeight="1" x14ac:dyDescent="0.15">
      <c r="A1" s="9" t="s">
        <v>41</v>
      </c>
    </row>
    <row r="2" spans="1:14" ht="14.25" customHeight="1" x14ac:dyDescent="0.15">
      <c r="A2" s="9"/>
    </row>
    <row r="3" spans="1:14" ht="14.25" customHeight="1" x14ac:dyDescent="0.15">
      <c r="A3" s="74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6"/>
    </row>
    <row r="4" spans="1:14" ht="14.25" customHeight="1" x14ac:dyDescent="0.15">
      <c r="A4" s="77" t="s">
        <v>8</v>
      </c>
      <c r="B4" s="78" t="s">
        <v>0</v>
      </c>
      <c r="C4" s="77" t="s">
        <v>3</v>
      </c>
      <c r="D4" s="78" t="s">
        <v>53</v>
      </c>
      <c r="E4" s="78"/>
      <c r="F4" s="78" t="s">
        <v>138</v>
      </c>
      <c r="G4" s="78"/>
      <c r="H4" s="78" t="s">
        <v>137</v>
      </c>
      <c r="I4" s="78"/>
      <c r="J4" s="65"/>
      <c r="K4" s="66"/>
      <c r="L4" s="67"/>
      <c r="M4" s="10" t="s">
        <v>27</v>
      </c>
      <c r="N4" s="31" t="s">
        <v>43</v>
      </c>
    </row>
    <row r="5" spans="1:14" ht="14.25" customHeight="1" x14ac:dyDescent="0.15">
      <c r="A5" s="77"/>
      <c r="B5" s="78"/>
      <c r="C5" s="78"/>
      <c r="D5" s="79">
        <v>2</v>
      </c>
      <c r="E5" s="79"/>
      <c r="F5" s="79">
        <v>2</v>
      </c>
      <c r="G5" s="79"/>
      <c r="H5" s="79">
        <v>2</v>
      </c>
      <c r="I5" s="79"/>
      <c r="J5" s="59"/>
      <c r="K5" s="60"/>
      <c r="L5" s="61"/>
      <c r="M5" s="26">
        <f>ROUNDDOWN(AVERAGE(D5:I5),0)</f>
        <v>2</v>
      </c>
      <c r="N5" s="32">
        <f>IF(M5&lt;2,0,IF(M5&lt;4,1,IF(M5&lt;6,2,IF(M5&lt;8,3,IF(M5&lt;10,4,IF(M5&lt;12,5,6))))))</f>
        <v>1</v>
      </c>
    </row>
    <row r="6" spans="1:14" ht="14.25" customHeight="1" x14ac:dyDescent="0.15">
      <c r="A6" s="77"/>
      <c r="B6" s="78"/>
      <c r="C6" s="78"/>
      <c r="D6" s="11" t="s">
        <v>1</v>
      </c>
      <c r="E6" s="12" t="s">
        <v>2</v>
      </c>
      <c r="F6" s="64" t="s">
        <v>1</v>
      </c>
      <c r="G6" s="12" t="s">
        <v>2</v>
      </c>
      <c r="H6" s="11" t="s">
        <v>1</v>
      </c>
      <c r="I6" s="12" t="s">
        <v>2</v>
      </c>
      <c r="J6" s="57"/>
      <c r="K6" s="58"/>
      <c r="L6" s="12"/>
      <c r="M6" s="33" t="s">
        <v>28</v>
      </c>
    </row>
    <row r="7" spans="1:14" ht="14.25" customHeight="1" x14ac:dyDescent="0.15">
      <c r="A7" s="23">
        <v>1</v>
      </c>
      <c r="B7" s="22" t="s">
        <v>78</v>
      </c>
      <c r="C7" s="22">
        <v>15</v>
      </c>
      <c r="D7" s="20">
        <v>1</v>
      </c>
      <c r="E7" s="21">
        <f>VLOOKUP(D7,$H$63:$I$72,2,FALSE)</f>
        <v>20</v>
      </c>
      <c r="F7" s="14">
        <v>1</v>
      </c>
      <c r="G7" s="21">
        <f>VLOOKUP(F7,$H$63:$I$72,2,FALSE)</f>
        <v>20</v>
      </c>
      <c r="H7" s="14">
        <v>1</v>
      </c>
      <c r="I7" s="21">
        <f>VLOOKUP(H7,$H$63:$I$72,2,FALSE)</f>
        <v>20</v>
      </c>
      <c r="J7" s="62">
        <f>IF(E7="",0,E7)</f>
        <v>20</v>
      </c>
      <c r="K7" s="63">
        <f>IF(G7="",0,G7)</f>
        <v>20</v>
      </c>
      <c r="L7" s="21">
        <f>IF(I7="",0,I7)</f>
        <v>20</v>
      </c>
      <c r="M7" s="22">
        <f>(LARGE((J7:L7),1))+(LARGE((J7:L7),2))</f>
        <v>40</v>
      </c>
    </row>
    <row r="8" spans="1:14" ht="14.25" customHeight="1" x14ac:dyDescent="0.15">
      <c r="A8" s="23">
        <v>2</v>
      </c>
      <c r="B8" s="22"/>
      <c r="C8" s="22"/>
      <c r="D8" s="20"/>
      <c r="E8" s="21"/>
      <c r="F8" s="14"/>
      <c r="G8" s="21"/>
      <c r="H8" s="14"/>
      <c r="I8" s="21"/>
      <c r="J8" s="62">
        <f t="shared" ref="J8:J9" si="0">IF(E8="",0,E8)</f>
        <v>0</v>
      </c>
      <c r="K8" s="63">
        <f t="shared" ref="K8:K9" si="1">IF(G8="",0,G8)</f>
        <v>0</v>
      </c>
      <c r="L8" s="21">
        <f t="shared" ref="L8:L9" si="2">IF(I8="",0,I8)</f>
        <v>0</v>
      </c>
      <c r="M8" s="22">
        <f>(LARGE((J8:L8),1))+(LARGE((J8:L8),2))</f>
        <v>0</v>
      </c>
    </row>
    <row r="9" spans="1:14" ht="14.25" customHeight="1" x14ac:dyDescent="0.15">
      <c r="A9" s="23">
        <v>3</v>
      </c>
      <c r="B9" s="22"/>
      <c r="C9" s="22"/>
      <c r="D9" s="20"/>
      <c r="E9" s="21"/>
      <c r="F9" s="14"/>
      <c r="G9" s="21"/>
      <c r="H9" s="14"/>
      <c r="I9" s="21"/>
      <c r="J9" s="62">
        <f t="shared" si="0"/>
        <v>0</v>
      </c>
      <c r="K9" s="63">
        <f t="shared" si="1"/>
        <v>0</v>
      </c>
      <c r="L9" s="21">
        <f t="shared" si="2"/>
        <v>0</v>
      </c>
      <c r="M9" s="22">
        <f t="shared" ref="M9" si="3">(LARGE((J9:L9),1))+(LARGE((J9:L9),2))</f>
        <v>0</v>
      </c>
    </row>
    <row r="11" spans="1:14" ht="14.25" customHeight="1" x14ac:dyDescent="0.15">
      <c r="A11" s="74" t="s">
        <v>4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6"/>
    </row>
    <row r="12" spans="1:14" ht="14.25" customHeight="1" x14ac:dyDescent="0.15">
      <c r="A12" s="80" t="s">
        <v>8</v>
      </c>
      <c r="B12" s="81" t="s">
        <v>0</v>
      </c>
      <c r="C12" s="80" t="s">
        <v>3</v>
      </c>
      <c r="D12" s="78" t="s">
        <v>50</v>
      </c>
      <c r="E12" s="78"/>
      <c r="F12" s="78" t="s">
        <v>138</v>
      </c>
      <c r="G12" s="78"/>
      <c r="H12" s="78" t="s">
        <v>137</v>
      </c>
      <c r="I12" s="78"/>
      <c r="J12" s="65"/>
      <c r="K12" s="66"/>
      <c r="L12" s="67"/>
      <c r="M12" s="27" t="s">
        <v>27</v>
      </c>
      <c r="N12" s="31" t="s">
        <v>42</v>
      </c>
    </row>
    <row r="13" spans="1:14" ht="14.25" customHeight="1" x14ac:dyDescent="0.15">
      <c r="A13" s="80"/>
      <c r="B13" s="81"/>
      <c r="C13" s="81"/>
      <c r="D13" s="82">
        <v>2</v>
      </c>
      <c r="E13" s="82"/>
      <c r="F13" s="79">
        <v>2</v>
      </c>
      <c r="G13" s="79"/>
      <c r="H13" s="79">
        <v>3</v>
      </c>
      <c r="I13" s="79"/>
      <c r="J13" s="59"/>
      <c r="K13" s="60"/>
      <c r="L13" s="61"/>
      <c r="M13" s="26">
        <f>ROUNDDOWN(AVERAGE(D13:I13),0)</f>
        <v>2</v>
      </c>
      <c r="N13" s="32">
        <f>IF(M13&lt;2,0,IF(M13&lt;4,1,IF(M13&lt;6,2,IF(M13&lt;8,3,IF(M13&lt;10,4,IF(M13&lt;12,5,6))))))</f>
        <v>1</v>
      </c>
    </row>
    <row r="14" spans="1:14" ht="14.25" customHeight="1" x14ac:dyDescent="0.15">
      <c r="A14" s="80"/>
      <c r="B14" s="81"/>
      <c r="C14" s="81"/>
      <c r="D14" s="24" t="s">
        <v>1</v>
      </c>
      <c r="E14" s="25" t="s">
        <v>2</v>
      </c>
      <c r="F14" s="64" t="s">
        <v>1</v>
      </c>
      <c r="G14" s="12" t="s">
        <v>2</v>
      </c>
      <c r="H14" s="11" t="s">
        <v>1</v>
      </c>
      <c r="I14" s="12" t="s">
        <v>2</v>
      </c>
      <c r="J14" s="57"/>
      <c r="K14" s="58"/>
      <c r="L14" s="12"/>
      <c r="M14" s="33" t="s">
        <v>28</v>
      </c>
    </row>
    <row r="15" spans="1:14" ht="14.25" customHeight="1" x14ac:dyDescent="0.15">
      <c r="A15" s="23">
        <v>1</v>
      </c>
      <c r="B15" s="22" t="s">
        <v>76</v>
      </c>
      <c r="C15" s="22">
        <v>78</v>
      </c>
      <c r="D15" s="20">
        <v>1</v>
      </c>
      <c r="E15" s="21">
        <f>VLOOKUP(D15,$H$63:$I$72,2,FALSE)</f>
        <v>20</v>
      </c>
      <c r="F15" s="14">
        <v>1</v>
      </c>
      <c r="G15" s="21">
        <f>VLOOKUP(F15,$H$63:$I$72,2,FALSE)</f>
        <v>20</v>
      </c>
      <c r="H15" s="14">
        <v>1</v>
      </c>
      <c r="I15" s="21">
        <f>VLOOKUP(H15,$H$63:$I$72,2,FALSE)</f>
        <v>20</v>
      </c>
      <c r="J15" s="62">
        <f>IF(E15="",0,E15)</f>
        <v>20</v>
      </c>
      <c r="K15" s="63">
        <f>IF(G15="",0,G15)</f>
        <v>20</v>
      </c>
      <c r="L15" s="21">
        <f>IF(I15="",0,I15)</f>
        <v>20</v>
      </c>
      <c r="M15" s="22">
        <f>(LARGE((J15:L15),1))+(LARGE((J15:L15),2))</f>
        <v>40</v>
      </c>
    </row>
    <row r="16" spans="1:14" ht="14.25" customHeight="1" x14ac:dyDescent="0.15">
      <c r="A16" s="23">
        <v>2</v>
      </c>
      <c r="B16" s="22"/>
      <c r="C16" s="22"/>
      <c r="D16" s="20"/>
      <c r="E16" s="21"/>
      <c r="F16" s="14"/>
      <c r="G16" s="21"/>
      <c r="H16" s="14"/>
      <c r="I16" s="21"/>
      <c r="J16" s="62">
        <f t="shared" ref="J16:J17" si="4">IF(E16="",0,E16)</f>
        <v>0</v>
      </c>
      <c r="K16" s="63">
        <f t="shared" ref="K16:K17" si="5">IF(G16="",0,G16)</f>
        <v>0</v>
      </c>
      <c r="L16" s="21">
        <f t="shared" ref="L16:L17" si="6">IF(I16="",0,I16)</f>
        <v>0</v>
      </c>
      <c r="M16" s="22">
        <f t="shared" ref="M16:M17" si="7">(LARGE((J16:L16),1))+(LARGE((J16:L16),2))</f>
        <v>0</v>
      </c>
    </row>
    <row r="17" spans="1:14" ht="14.25" customHeight="1" x14ac:dyDescent="0.15">
      <c r="A17" s="23">
        <v>3</v>
      </c>
      <c r="B17" s="22"/>
      <c r="C17" s="22"/>
      <c r="D17" s="20"/>
      <c r="E17" s="21"/>
      <c r="F17" s="14"/>
      <c r="G17" s="15"/>
      <c r="H17" s="14"/>
      <c r="I17" s="15"/>
      <c r="J17" s="62">
        <f t="shared" si="4"/>
        <v>0</v>
      </c>
      <c r="K17" s="63">
        <f t="shared" si="5"/>
        <v>0</v>
      </c>
      <c r="L17" s="21">
        <f t="shared" si="6"/>
        <v>0</v>
      </c>
      <c r="M17" s="22">
        <f t="shared" si="7"/>
        <v>0</v>
      </c>
    </row>
    <row r="19" spans="1:14" ht="14.25" customHeight="1" x14ac:dyDescent="0.15">
      <c r="A19" s="74" t="s">
        <v>32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6"/>
    </row>
    <row r="20" spans="1:14" ht="14.25" customHeight="1" x14ac:dyDescent="0.15">
      <c r="A20" s="80" t="s">
        <v>8</v>
      </c>
      <c r="B20" s="81" t="s">
        <v>0</v>
      </c>
      <c r="C20" s="80" t="s">
        <v>3</v>
      </c>
      <c r="D20" s="78" t="s">
        <v>50</v>
      </c>
      <c r="E20" s="78"/>
      <c r="F20" s="78" t="s">
        <v>138</v>
      </c>
      <c r="G20" s="78"/>
      <c r="H20" s="78" t="s">
        <v>137</v>
      </c>
      <c r="I20" s="78"/>
      <c r="J20" s="65"/>
      <c r="K20" s="66"/>
      <c r="L20" s="67"/>
      <c r="M20" s="27" t="s">
        <v>27</v>
      </c>
      <c r="N20" s="31" t="s">
        <v>42</v>
      </c>
    </row>
    <row r="21" spans="1:14" ht="14.25" customHeight="1" x14ac:dyDescent="0.15">
      <c r="A21" s="80"/>
      <c r="B21" s="81"/>
      <c r="C21" s="81"/>
      <c r="D21" s="82">
        <v>2</v>
      </c>
      <c r="E21" s="82"/>
      <c r="F21" s="79">
        <v>2</v>
      </c>
      <c r="G21" s="79"/>
      <c r="H21" s="79">
        <v>2</v>
      </c>
      <c r="I21" s="79"/>
      <c r="J21" s="59"/>
      <c r="K21" s="60"/>
      <c r="L21" s="61"/>
      <c r="M21" s="26">
        <f>ROUNDDOWN(AVERAGE(D21:I21),0)</f>
        <v>2</v>
      </c>
      <c r="N21" s="32">
        <f>IF(M21&lt;2,0,IF(M21&lt;4,1,IF(M21&lt;6,2,IF(M21&lt;8,3,IF(M21&lt;10,4,IF(M21&lt;12,5,6))))))</f>
        <v>1</v>
      </c>
    </row>
    <row r="22" spans="1:14" ht="14.25" customHeight="1" x14ac:dyDescent="0.15">
      <c r="A22" s="80"/>
      <c r="B22" s="81"/>
      <c r="C22" s="81"/>
      <c r="D22" s="24" t="s">
        <v>1</v>
      </c>
      <c r="E22" s="25" t="s">
        <v>2</v>
      </c>
      <c r="F22" s="64" t="s">
        <v>1</v>
      </c>
      <c r="G22" s="12" t="s">
        <v>2</v>
      </c>
      <c r="H22" s="11" t="s">
        <v>1</v>
      </c>
      <c r="I22" s="12" t="s">
        <v>2</v>
      </c>
      <c r="J22" s="57"/>
      <c r="K22" s="58"/>
      <c r="L22" s="12"/>
      <c r="M22" s="33" t="s">
        <v>28</v>
      </c>
    </row>
    <row r="23" spans="1:14" ht="14.25" customHeight="1" x14ac:dyDescent="0.15">
      <c r="A23" s="23">
        <v>1</v>
      </c>
      <c r="B23" s="22" t="s">
        <v>77</v>
      </c>
      <c r="C23" s="22">
        <v>64</v>
      </c>
      <c r="D23" s="20">
        <v>1</v>
      </c>
      <c r="E23" s="21">
        <f>VLOOKUP(D23,$H$63:$I$72,2,FALSE)</f>
        <v>20</v>
      </c>
      <c r="F23" s="20">
        <v>1</v>
      </c>
      <c r="G23" s="21">
        <f>VLOOKUP(F23,$H$63:$I$72,2,FALSE)</f>
        <v>20</v>
      </c>
      <c r="H23" s="20"/>
      <c r="I23" s="21"/>
      <c r="J23" s="62">
        <f>IF(E23="",0,E23)</f>
        <v>20</v>
      </c>
      <c r="K23" s="63">
        <f>IF(G23="",0,G23)</f>
        <v>20</v>
      </c>
      <c r="L23" s="21">
        <f>IF(I23="",0,I23)</f>
        <v>0</v>
      </c>
      <c r="M23" s="22">
        <f>(LARGE((J23:L23),1))+(LARGE((J23:L23),2))</f>
        <v>40</v>
      </c>
    </row>
    <row r="24" spans="1:14" ht="14.25" customHeight="1" x14ac:dyDescent="0.15">
      <c r="A24" s="23">
        <v>2</v>
      </c>
      <c r="B24" s="22" t="s">
        <v>181</v>
      </c>
      <c r="C24" s="22">
        <v>37</v>
      </c>
      <c r="D24" s="20"/>
      <c r="E24" s="21"/>
      <c r="F24" s="20"/>
      <c r="G24" s="21"/>
      <c r="H24" s="20">
        <v>1</v>
      </c>
      <c r="I24" s="21">
        <f>VLOOKUP(H24,$H$63:$I$72,2,FALSE)</f>
        <v>20</v>
      </c>
      <c r="J24" s="62">
        <f t="shared" ref="J24:J25" si="8">IF(E24="",0,E24)</f>
        <v>0</v>
      </c>
      <c r="K24" s="63">
        <f t="shared" ref="K24:K25" si="9">IF(G24="",0,G24)</f>
        <v>0</v>
      </c>
      <c r="L24" s="21">
        <f t="shared" ref="L24:L25" si="10">IF(I24="",0,I24)</f>
        <v>20</v>
      </c>
      <c r="M24" s="22">
        <f t="shared" ref="M24:M25" si="11">(LARGE((J24:L24),1))+(LARGE((J24:L24),2))</f>
        <v>20</v>
      </c>
    </row>
    <row r="25" spans="1:14" ht="14.25" customHeight="1" x14ac:dyDescent="0.15">
      <c r="A25" s="13">
        <v>3</v>
      </c>
      <c r="B25" s="22"/>
      <c r="C25" s="22"/>
      <c r="D25" s="20"/>
      <c r="E25" s="21"/>
      <c r="F25" s="14"/>
      <c r="G25" s="21"/>
      <c r="H25" s="14"/>
      <c r="I25" s="21"/>
      <c r="J25" s="62">
        <f t="shared" si="8"/>
        <v>0</v>
      </c>
      <c r="K25" s="63">
        <f t="shared" si="9"/>
        <v>0</v>
      </c>
      <c r="L25" s="21">
        <f t="shared" si="10"/>
        <v>0</v>
      </c>
      <c r="M25" s="22">
        <f t="shared" si="11"/>
        <v>0</v>
      </c>
    </row>
    <row r="27" spans="1:14" ht="14.25" customHeight="1" x14ac:dyDescent="0.15">
      <c r="A27" s="74" t="s">
        <v>33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6"/>
    </row>
    <row r="28" spans="1:14" ht="14.25" customHeight="1" x14ac:dyDescent="0.15">
      <c r="A28" s="80" t="s">
        <v>8</v>
      </c>
      <c r="B28" s="81" t="s">
        <v>0</v>
      </c>
      <c r="C28" s="80" t="s">
        <v>3</v>
      </c>
      <c r="D28" s="78" t="s">
        <v>50</v>
      </c>
      <c r="E28" s="78"/>
      <c r="F28" s="78" t="s">
        <v>138</v>
      </c>
      <c r="G28" s="78"/>
      <c r="H28" s="78" t="s">
        <v>137</v>
      </c>
      <c r="I28" s="78"/>
      <c r="J28" s="65"/>
      <c r="K28" s="66"/>
      <c r="L28" s="67"/>
      <c r="M28" s="35" t="s">
        <v>27</v>
      </c>
      <c r="N28" s="31" t="s">
        <v>42</v>
      </c>
    </row>
    <row r="29" spans="1:14" ht="14.25" customHeight="1" x14ac:dyDescent="0.15">
      <c r="A29" s="80"/>
      <c r="B29" s="81"/>
      <c r="C29" s="81"/>
      <c r="D29" s="82">
        <v>5</v>
      </c>
      <c r="E29" s="82"/>
      <c r="F29" s="79">
        <v>4</v>
      </c>
      <c r="G29" s="79"/>
      <c r="H29" s="79">
        <v>4</v>
      </c>
      <c r="I29" s="79"/>
      <c r="J29" s="59"/>
      <c r="K29" s="60"/>
      <c r="L29" s="61"/>
      <c r="M29" s="34">
        <f>ROUNDDOWN(AVERAGE(D29:I29),0)</f>
        <v>4</v>
      </c>
      <c r="N29" s="32">
        <f>IF(M29&lt;2,0,IF(M29&lt;4,1,IF(M29&lt;6,2,IF(M29&lt;8,3,IF(M29&lt;10,4,IF(M29&lt;12,5,6))))))</f>
        <v>2</v>
      </c>
    </row>
    <row r="30" spans="1:14" ht="14.25" customHeight="1" x14ac:dyDescent="0.15">
      <c r="A30" s="80"/>
      <c r="B30" s="81"/>
      <c r="C30" s="81"/>
      <c r="D30" s="24" t="s">
        <v>1</v>
      </c>
      <c r="E30" s="25" t="s">
        <v>2</v>
      </c>
      <c r="F30" s="64" t="s">
        <v>1</v>
      </c>
      <c r="G30" s="12" t="s">
        <v>2</v>
      </c>
      <c r="H30" s="11" t="s">
        <v>1</v>
      </c>
      <c r="I30" s="12" t="s">
        <v>2</v>
      </c>
      <c r="J30" s="57"/>
      <c r="K30" s="58"/>
      <c r="L30" s="12"/>
      <c r="M30" s="35" t="s">
        <v>28</v>
      </c>
    </row>
    <row r="31" spans="1:14" ht="14.25" customHeight="1" x14ac:dyDescent="0.15">
      <c r="A31" s="23">
        <v>1</v>
      </c>
      <c r="B31" s="22" t="s">
        <v>74</v>
      </c>
      <c r="C31" s="22">
        <v>240</v>
      </c>
      <c r="D31" s="20">
        <v>1</v>
      </c>
      <c r="E31" s="21">
        <f>VLOOKUP(D31,$H$63:$I$72,2,FALSE)</f>
        <v>20</v>
      </c>
      <c r="F31" s="14"/>
      <c r="G31" s="21"/>
      <c r="H31" s="14">
        <v>1</v>
      </c>
      <c r="I31" s="21">
        <f>VLOOKUP(H31,$H$63:$I$72,2,FALSE)</f>
        <v>20</v>
      </c>
      <c r="J31" s="62">
        <f>IF(E31="",0,E31)</f>
        <v>20</v>
      </c>
      <c r="K31" s="63">
        <f>IF(G31="",0,G31)</f>
        <v>0</v>
      </c>
      <c r="L31" s="21">
        <f>IF(I31="",0,I31)</f>
        <v>20</v>
      </c>
      <c r="M31" s="22">
        <f>(LARGE((J31:L31),1))+(LARGE((J31:L31),2))</f>
        <v>40</v>
      </c>
    </row>
    <row r="32" spans="1:14" ht="14.25" customHeight="1" x14ac:dyDescent="0.15">
      <c r="A32" s="23">
        <v>2</v>
      </c>
      <c r="B32" s="22" t="s">
        <v>75</v>
      </c>
      <c r="C32" s="22">
        <v>40</v>
      </c>
      <c r="D32" s="20">
        <v>2</v>
      </c>
      <c r="E32" s="21">
        <f>VLOOKUP(D32,$H$63:$I$72,2,FALSE)</f>
        <v>15</v>
      </c>
      <c r="F32" s="20">
        <v>1</v>
      </c>
      <c r="G32" s="21">
        <f>VLOOKUP(F32,$H$63:$I$72,2,FALSE)</f>
        <v>20</v>
      </c>
      <c r="H32" s="20">
        <v>2</v>
      </c>
      <c r="I32" s="21">
        <f>VLOOKUP(H32,$H$63:$I$72,2,FALSE)</f>
        <v>15</v>
      </c>
      <c r="J32" s="62">
        <f>IF(E32="",0,E32)</f>
        <v>15</v>
      </c>
      <c r="K32" s="63">
        <f>IF(G32="",0,G32)</f>
        <v>20</v>
      </c>
      <c r="L32" s="21">
        <f>IF(I32="",0,I32)</f>
        <v>15</v>
      </c>
      <c r="M32" s="22">
        <f>(LARGE((J32:L32),1))+(LARGE((J32:L32),2))</f>
        <v>35</v>
      </c>
    </row>
    <row r="33" spans="1:14" ht="14.25" customHeight="1" x14ac:dyDescent="0.15">
      <c r="A33" s="23">
        <v>3</v>
      </c>
      <c r="B33" s="22" t="s">
        <v>154</v>
      </c>
      <c r="C33" s="22">
        <v>41</v>
      </c>
      <c r="D33" s="20"/>
      <c r="E33" s="21"/>
      <c r="F33" s="14">
        <v>2</v>
      </c>
      <c r="G33" s="21">
        <f>VLOOKUP(F33,$H$63:$I$72,2,FALSE)</f>
        <v>15</v>
      </c>
      <c r="H33" s="14"/>
      <c r="I33" s="21"/>
      <c r="J33" s="62">
        <f t="shared" ref="J33:J35" si="12">IF(E33="",0,E33)</f>
        <v>0</v>
      </c>
      <c r="K33" s="63">
        <f t="shared" ref="K33:K35" si="13">IF(G33="",0,G33)</f>
        <v>15</v>
      </c>
      <c r="L33" s="21">
        <f t="shared" ref="L33:L35" si="14">IF(I33="",0,I33)</f>
        <v>0</v>
      </c>
      <c r="M33" s="22">
        <f t="shared" ref="M33:M35" si="15">(LARGE((J33:L33),1))+(LARGE((J33:L33),2))</f>
        <v>15</v>
      </c>
    </row>
    <row r="34" spans="1:14" ht="14.25" customHeight="1" x14ac:dyDescent="0.15">
      <c r="A34" s="23">
        <v>4</v>
      </c>
      <c r="B34" s="22"/>
      <c r="C34" s="22"/>
      <c r="D34" s="20"/>
      <c r="E34" s="21"/>
      <c r="F34" s="14"/>
      <c r="G34" s="21"/>
      <c r="H34" s="14"/>
      <c r="I34" s="21"/>
      <c r="J34" s="62">
        <f t="shared" si="12"/>
        <v>0</v>
      </c>
      <c r="K34" s="63">
        <f t="shared" si="13"/>
        <v>0</v>
      </c>
      <c r="L34" s="21">
        <f t="shared" si="14"/>
        <v>0</v>
      </c>
      <c r="M34" s="22">
        <f t="shared" si="15"/>
        <v>0</v>
      </c>
    </row>
    <row r="35" spans="1:14" ht="14.25" customHeight="1" x14ac:dyDescent="0.15">
      <c r="A35" s="23">
        <v>5</v>
      </c>
      <c r="B35" s="22"/>
      <c r="C35" s="22"/>
      <c r="D35" s="20"/>
      <c r="E35" s="21"/>
      <c r="F35" s="14"/>
      <c r="G35" s="21"/>
      <c r="H35" s="14"/>
      <c r="I35" s="21"/>
      <c r="J35" s="62">
        <f t="shared" si="12"/>
        <v>0</v>
      </c>
      <c r="K35" s="63">
        <f t="shared" si="13"/>
        <v>0</v>
      </c>
      <c r="L35" s="21">
        <f t="shared" si="14"/>
        <v>0</v>
      </c>
      <c r="M35" s="22">
        <f t="shared" si="15"/>
        <v>0</v>
      </c>
    </row>
    <row r="37" spans="1:14" ht="14.25" customHeight="1" x14ac:dyDescent="0.15">
      <c r="A37" s="74" t="s">
        <v>34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6"/>
    </row>
    <row r="38" spans="1:14" ht="14.25" customHeight="1" x14ac:dyDescent="0.15">
      <c r="A38" s="80" t="s">
        <v>8</v>
      </c>
      <c r="B38" s="81" t="s">
        <v>0</v>
      </c>
      <c r="C38" s="80" t="s">
        <v>3</v>
      </c>
      <c r="D38" s="78" t="s">
        <v>50</v>
      </c>
      <c r="E38" s="78"/>
      <c r="F38" s="78" t="s">
        <v>138</v>
      </c>
      <c r="G38" s="78"/>
      <c r="H38" s="78" t="s">
        <v>137</v>
      </c>
      <c r="I38" s="78"/>
      <c r="J38" s="65"/>
      <c r="K38" s="66"/>
      <c r="L38" s="67"/>
      <c r="M38" s="35" t="s">
        <v>27</v>
      </c>
      <c r="N38" s="31" t="s">
        <v>42</v>
      </c>
    </row>
    <row r="39" spans="1:14" ht="14.25" customHeight="1" x14ac:dyDescent="0.15">
      <c r="A39" s="80"/>
      <c r="B39" s="81"/>
      <c r="C39" s="81"/>
      <c r="D39" s="82">
        <v>5</v>
      </c>
      <c r="E39" s="82"/>
      <c r="F39" s="79">
        <v>6</v>
      </c>
      <c r="G39" s="79"/>
      <c r="H39" s="79">
        <v>9</v>
      </c>
      <c r="I39" s="79"/>
      <c r="J39" s="59"/>
      <c r="K39" s="60"/>
      <c r="L39" s="61"/>
      <c r="M39" s="34">
        <f>ROUNDDOWN(AVERAGE(D39:I39),0)</f>
        <v>6</v>
      </c>
      <c r="N39" s="32">
        <f>IF(M39&lt;2,0,IF(M39&lt;4,1,IF(M39&lt;6,2,IF(M39&lt;8,3,IF(M39&lt;10,4,IF(M39&lt;12,5,6))))))</f>
        <v>3</v>
      </c>
    </row>
    <row r="40" spans="1:14" ht="14.25" customHeight="1" x14ac:dyDescent="0.15">
      <c r="A40" s="80"/>
      <c r="B40" s="81"/>
      <c r="C40" s="81"/>
      <c r="D40" s="24" t="s">
        <v>1</v>
      </c>
      <c r="E40" s="25" t="s">
        <v>2</v>
      </c>
      <c r="F40" s="64" t="s">
        <v>1</v>
      </c>
      <c r="G40" s="12" t="s">
        <v>2</v>
      </c>
      <c r="H40" s="11" t="s">
        <v>1</v>
      </c>
      <c r="I40" s="12" t="s">
        <v>2</v>
      </c>
      <c r="J40" s="57"/>
      <c r="K40" s="58"/>
      <c r="L40" s="12"/>
      <c r="M40" s="35" t="s">
        <v>28</v>
      </c>
    </row>
    <row r="41" spans="1:14" ht="14.25" customHeight="1" x14ac:dyDescent="0.15">
      <c r="A41" s="23">
        <v>1</v>
      </c>
      <c r="B41" s="22" t="s">
        <v>155</v>
      </c>
      <c r="C41" s="7">
        <v>91</v>
      </c>
      <c r="D41" s="14"/>
      <c r="E41" s="21"/>
      <c r="F41" s="14">
        <v>1</v>
      </c>
      <c r="G41" s="21">
        <f>VLOOKUP(F41,$H$63:$I$72,2,FALSE)</f>
        <v>20</v>
      </c>
      <c r="H41" s="14">
        <v>1</v>
      </c>
      <c r="I41" s="21">
        <f>VLOOKUP(H41,$H$63:$I$72,2,FALSE)</f>
        <v>20</v>
      </c>
      <c r="J41" s="62">
        <f>IF(E41="",0,E41)</f>
        <v>0</v>
      </c>
      <c r="K41" s="63">
        <f>IF(G41="",0,G41)</f>
        <v>20</v>
      </c>
      <c r="L41" s="21">
        <f>IF(I41="",0,I41)</f>
        <v>20</v>
      </c>
      <c r="M41" s="22">
        <f>(LARGE((J41:L41),1))+(LARGE((J41:L41),2))</f>
        <v>40</v>
      </c>
    </row>
    <row r="42" spans="1:14" ht="14.25" customHeight="1" x14ac:dyDescent="0.15">
      <c r="A42" s="23">
        <v>2</v>
      </c>
      <c r="B42" s="22" t="s">
        <v>73</v>
      </c>
      <c r="C42" s="22">
        <v>18</v>
      </c>
      <c r="D42" s="20">
        <v>2</v>
      </c>
      <c r="E42" s="21">
        <f>VLOOKUP(D42,$H$63:$I$72,2,FALSE)</f>
        <v>15</v>
      </c>
      <c r="F42" s="20">
        <v>2</v>
      </c>
      <c r="G42" s="21">
        <f>VLOOKUP(F42,$H$63:$I$72,2,FALSE)</f>
        <v>15</v>
      </c>
      <c r="H42" s="20">
        <v>3</v>
      </c>
      <c r="I42" s="21">
        <f>VLOOKUP(H42,$H$63:$I$72,2,FALSE)</f>
        <v>12</v>
      </c>
      <c r="J42" s="62">
        <f>IF(E42="",0,E42)</f>
        <v>15</v>
      </c>
      <c r="K42" s="63">
        <f>IF(G42="",0,G42)</f>
        <v>15</v>
      </c>
      <c r="L42" s="21">
        <f>IF(I42="",0,I42)</f>
        <v>12</v>
      </c>
      <c r="M42" s="22">
        <f>(LARGE((J42:L42),1))+(LARGE((J42:L42),2))</f>
        <v>30</v>
      </c>
    </row>
    <row r="43" spans="1:14" ht="14.25" customHeight="1" x14ac:dyDescent="0.15">
      <c r="A43" s="23">
        <v>3</v>
      </c>
      <c r="B43" s="22" t="s">
        <v>72</v>
      </c>
      <c r="C43" s="22">
        <v>98</v>
      </c>
      <c r="D43" s="20">
        <v>1</v>
      </c>
      <c r="E43" s="21">
        <f>VLOOKUP(D43,$H$63:$I$72,2,FALSE)</f>
        <v>20</v>
      </c>
      <c r="F43" s="14"/>
      <c r="G43" s="21"/>
      <c r="H43" s="14"/>
      <c r="I43" s="21"/>
      <c r="J43" s="62">
        <f t="shared" ref="J43" si="16">IF(E43="",0,E43)</f>
        <v>20</v>
      </c>
      <c r="K43" s="63">
        <f t="shared" ref="K43" si="17">IF(G43="",0,G43)</f>
        <v>0</v>
      </c>
      <c r="L43" s="21">
        <f t="shared" ref="L43" si="18">IF(I43="",0,I43)</f>
        <v>0</v>
      </c>
      <c r="M43" s="22">
        <f t="shared" ref="M43" si="19">(LARGE((J43:L43),1))+(LARGE((J43:L43),2))</f>
        <v>20</v>
      </c>
    </row>
    <row r="44" spans="1:14" ht="14.25" customHeight="1" x14ac:dyDescent="0.15">
      <c r="A44" s="23">
        <v>4</v>
      </c>
      <c r="B44" s="22" t="s">
        <v>182</v>
      </c>
      <c r="C44" s="22">
        <v>74</v>
      </c>
      <c r="D44" s="20"/>
      <c r="E44" s="21"/>
      <c r="F44" s="20"/>
      <c r="G44" s="21"/>
      <c r="H44" s="20">
        <v>2</v>
      </c>
      <c r="I44" s="21">
        <f>VLOOKUP(H44,$H$63:$I$72,2,FALSE)</f>
        <v>15</v>
      </c>
      <c r="J44" s="62">
        <f>IF(E44="",0,E44)</f>
        <v>0</v>
      </c>
      <c r="K44" s="63">
        <f>IF(G44="",0,G44)</f>
        <v>0</v>
      </c>
      <c r="L44" s="21">
        <f>IF(I44="",0,I44)</f>
        <v>15</v>
      </c>
      <c r="M44" s="22">
        <f>(LARGE((J44:L44),1))+(LARGE((J44:L44),2))</f>
        <v>15</v>
      </c>
    </row>
    <row r="45" spans="1:14" ht="14.25" customHeight="1" x14ac:dyDescent="0.15">
      <c r="A45" s="23">
        <v>5</v>
      </c>
      <c r="B45" s="22" t="s">
        <v>156</v>
      </c>
      <c r="C45" s="22">
        <v>32</v>
      </c>
      <c r="D45" s="20"/>
      <c r="E45" s="21"/>
      <c r="F45" s="20">
        <v>3</v>
      </c>
      <c r="G45" s="21">
        <f>VLOOKUP(F45,$H$63:$I$72,2,FALSE)</f>
        <v>12</v>
      </c>
      <c r="H45" s="20"/>
      <c r="I45" s="21"/>
      <c r="J45" s="62">
        <f t="shared" ref="J45:J50" si="20">IF(E45="",0,E45)</f>
        <v>0</v>
      </c>
      <c r="K45" s="63">
        <f t="shared" ref="K45:K50" si="21">IF(G45="",0,G45)</f>
        <v>12</v>
      </c>
      <c r="L45" s="21">
        <f t="shared" ref="L45:L50" si="22">IF(I45="",0,I45)</f>
        <v>0</v>
      </c>
      <c r="M45" s="22">
        <f t="shared" ref="M45:M50" si="23">(LARGE((J45:L45),1))+(LARGE((J45:L45),2))</f>
        <v>12</v>
      </c>
    </row>
    <row r="46" spans="1:14" ht="14.25" customHeight="1" x14ac:dyDescent="0.15">
      <c r="A46" s="23">
        <v>6</v>
      </c>
      <c r="B46" s="22" t="s">
        <v>183</v>
      </c>
      <c r="C46" s="22">
        <v>13</v>
      </c>
      <c r="D46" s="20"/>
      <c r="E46" s="21"/>
      <c r="F46" s="14"/>
      <c r="G46" s="21"/>
      <c r="H46" s="14">
        <v>4</v>
      </c>
      <c r="I46" s="21">
        <f>VLOOKUP(H46,$H$63:$I$72,2,FALSE)</f>
        <v>10</v>
      </c>
      <c r="J46" s="62">
        <f t="shared" si="20"/>
        <v>0</v>
      </c>
      <c r="K46" s="63">
        <f t="shared" si="21"/>
        <v>0</v>
      </c>
      <c r="L46" s="21">
        <f t="shared" si="22"/>
        <v>10</v>
      </c>
      <c r="M46" s="22">
        <f t="shared" si="23"/>
        <v>10</v>
      </c>
    </row>
    <row r="47" spans="1:14" ht="14.25" customHeight="1" x14ac:dyDescent="0.15">
      <c r="A47" s="23">
        <v>7</v>
      </c>
      <c r="B47" s="22"/>
      <c r="C47" s="22"/>
      <c r="D47" s="20"/>
      <c r="E47" s="21"/>
      <c r="F47" s="14"/>
      <c r="G47" s="21"/>
      <c r="H47" s="14"/>
      <c r="I47" s="21"/>
      <c r="J47" s="62">
        <f t="shared" si="20"/>
        <v>0</v>
      </c>
      <c r="K47" s="63">
        <f t="shared" si="21"/>
        <v>0</v>
      </c>
      <c r="L47" s="21">
        <f t="shared" si="22"/>
        <v>0</v>
      </c>
      <c r="M47" s="22">
        <f t="shared" si="23"/>
        <v>0</v>
      </c>
    </row>
    <row r="48" spans="1:14" ht="14.25" customHeight="1" x14ac:dyDescent="0.15">
      <c r="A48" s="23">
        <v>8</v>
      </c>
      <c r="B48" s="22"/>
      <c r="C48" s="22"/>
      <c r="D48" s="20"/>
      <c r="E48" s="21"/>
      <c r="F48" s="20"/>
      <c r="G48" s="21"/>
      <c r="H48" s="20"/>
      <c r="I48" s="21"/>
      <c r="J48" s="62">
        <f t="shared" si="20"/>
        <v>0</v>
      </c>
      <c r="K48" s="63">
        <f t="shared" si="21"/>
        <v>0</v>
      </c>
      <c r="L48" s="21">
        <f t="shared" si="22"/>
        <v>0</v>
      </c>
      <c r="M48" s="22">
        <f t="shared" si="23"/>
        <v>0</v>
      </c>
    </row>
    <row r="49" spans="1:16" ht="14.25" customHeight="1" x14ac:dyDescent="0.15">
      <c r="A49" s="23">
        <v>9</v>
      </c>
      <c r="B49" s="22"/>
      <c r="C49" s="22"/>
      <c r="D49" s="20"/>
      <c r="E49" s="21"/>
      <c r="F49" s="14"/>
      <c r="G49" s="21"/>
      <c r="H49" s="14"/>
      <c r="I49" s="21"/>
      <c r="J49" s="62">
        <f t="shared" si="20"/>
        <v>0</v>
      </c>
      <c r="K49" s="63">
        <f t="shared" si="21"/>
        <v>0</v>
      </c>
      <c r="L49" s="21">
        <f t="shared" si="22"/>
        <v>0</v>
      </c>
      <c r="M49" s="22">
        <f t="shared" si="23"/>
        <v>0</v>
      </c>
    </row>
    <row r="50" spans="1:16" ht="14.25" customHeight="1" x14ac:dyDescent="0.15">
      <c r="A50" s="23">
        <v>10</v>
      </c>
      <c r="B50" s="22"/>
      <c r="C50" s="22"/>
      <c r="D50" s="20"/>
      <c r="E50" s="21"/>
      <c r="F50" s="14"/>
      <c r="G50" s="21"/>
      <c r="H50" s="14"/>
      <c r="I50" s="21"/>
      <c r="J50" s="62">
        <f t="shared" si="20"/>
        <v>0</v>
      </c>
      <c r="K50" s="63">
        <f t="shared" si="21"/>
        <v>0</v>
      </c>
      <c r="L50" s="21">
        <f t="shared" si="22"/>
        <v>0</v>
      </c>
      <c r="M50" s="22">
        <f t="shared" si="23"/>
        <v>0</v>
      </c>
    </row>
    <row r="52" spans="1:16" ht="15" x14ac:dyDescent="0.15">
      <c r="A52" s="74" t="s">
        <v>35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6"/>
    </row>
    <row r="53" spans="1:16" ht="15" customHeight="1" x14ac:dyDescent="0.15">
      <c r="A53" s="77" t="s">
        <v>8</v>
      </c>
      <c r="B53" s="78" t="s">
        <v>0</v>
      </c>
      <c r="C53" s="77" t="s">
        <v>3</v>
      </c>
      <c r="D53" s="78" t="s">
        <v>50</v>
      </c>
      <c r="E53" s="78"/>
      <c r="F53" s="78" t="s">
        <v>138</v>
      </c>
      <c r="G53" s="78"/>
      <c r="H53" s="78" t="s">
        <v>137</v>
      </c>
      <c r="I53" s="78"/>
      <c r="J53" s="65"/>
      <c r="K53" s="66"/>
      <c r="L53" s="67"/>
      <c r="M53" s="45" t="s">
        <v>27</v>
      </c>
      <c r="N53" s="31" t="s">
        <v>42</v>
      </c>
      <c r="O53" s="38"/>
      <c r="P53" s="38"/>
    </row>
    <row r="54" spans="1:16" ht="15" x14ac:dyDescent="0.15">
      <c r="A54" s="77"/>
      <c r="B54" s="78"/>
      <c r="C54" s="78"/>
      <c r="D54" s="79">
        <v>0</v>
      </c>
      <c r="E54" s="79"/>
      <c r="F54" s="79">
        <v>0</v>
      </c>
      <c r="G54" s="79"/>
      <c r="H54" s="79">
        <v>0</v>
      </c>
      <c r="I54" s="79"/>
      <c r="J54" s="59"/>
      <c r="K54" s="60"/>
      <c r="L54" s="61"/>
      <c r="M54" s="44">
        <f>ROUNDDOWN(AVERAGE(D54:I54),0)</f>
        <v>0</v>
      </c>
      <c r="N54" s="32">
        <f>IF(M54&lt;2,0,IF(M54&lt;4,1,IF(M54&lt;6,2,IF(M54&lt;8,3,IF(M54&lt;10,4,IF(M54&lt;12,5,6))))))</f>
        <v>0</v>
      </c>
      <c r="O54" s="39"/>
      <c r="P54" s="39"/>
    </row>
    <row r="55" spans="1:16" ht="15" x14ac:dyDescent="0.15">
      <c r="A55" s="77"/>
      <c r="B55" s="78"/>
      <c r="C55" s="78"/>
      <c r="D55" s="46" t="s">
        <v>1</v>
      </c>
      <c r="E55" s="12" t="s">
        <v>2</v>
      </c>
      <c r="F55" s="64" t="s">
        <v>1</v>
      </c>
      <c r="G55" s="12" t="s">
        <v>2</v>
      </c>
      <c r="H55" s="46" t="s">
        <v>1</v>
      </c>
      <c r="I55" s="12" t="s">
        <v>2</v>
      </c>
      <c r="J55" s="57"/>
      <c r="K55" s="58"/>
      <c r="L55" s="12"/>
      <c r="M55" s="45" t="s">
        <v>28</v>
      </c>
    </row>
    <row r="56" spans="1:16" ht="15" x14ac:dyDescent="0.15">
      <c r="A56" s="23">
        <v>1</v>
      </c>
      <c r="B56" s="22"/>
      <c r="C56" s="22"/>
      <c r="D56" s="20"/>
      <c r="E56" s="21" t="e">
        <f>VLOOKUP(D56,$H$63:$I$72,2,FALSE)</f>
        <v>#N/A</v>
      </c>
      <c r="F56" s="20"/>
      <c r="G56" s="21"/>
      <c r="H56" s="20"/>
      <c r="I56" s="21"/>
      <c r="J56" s="62" t="e">
        <f t="shared" ref="J56" si="24">IF(E56="",0,E56)</f>
        <v>#N/A</v>
      </c>
      <c r="K56" s="63">
        <f t="shared" ref="K56" si="25">IF(G56="",0,G56)</f>
        <v>0</v>
      </c>
      <c r="L56" s="21">
        <f t="shared" ref="L56" si="26">IF(I56="",0,I56)</f>
        <v>0</v>
      </c>
      <c r="M56" s="22" t="e">
        <f t="shared" ref="M56" si="27">(LARGE((J56:L56),1))+(LARGE((J56:L56),2))</f>
        <v>#N/A</v>
      </c>
    </row>
    <row r="57" spans="1:16" ht="15" x14ac:dyDescent="0.15">
      <c r="A57" s="23">
        <v>2</v>
      </c>
      <c r="B57" s="22"/>
      <c r="C57" s="22"/>
      <c r="D57" s="20"/>
      <c r="E57" s="21"/>
      <c r="F57" s="20"/>
      <c r="G57" s="21"/>
      <c r="H57" s="20"/>
      <c r="I57" s="21"/>
      <c r="J57" s="62">
        <f t="shared" ref="J57:J60" si="28">IF(E57="",0,E57)</f>
        <v>0</v>
      </c>
      <c r="K57" s="63">
        <f t="shared" ref="K57:K60" si="29">IF(G57="",0,G57)</f>
        <v>0</v>
      </c>
      <c r="L57" s="21">
        <f t="shared" ref="L57:L60" si="30">IF(I57="",0,I57)</f>
        <v>0</v>
      </c>
      <c r="M57" s="22">
        <f t="shared" ref="M57:M60" si="31">(LARGE((J57:L57),1))+(LARGE((J57:L57),2))</f>
        <v>0</v>
      </c>
    </row>
    <row r="58" spans="1:16" ht="15" x14ac:dyDescent="0.15">
      <c r="A58" s="23">
        <v>3</v>
      </c>
      <c r="B58" s="22"/>
      <c r="C58" s="22"/>
      <c r="D58" s="20"/>
      <c r="E58" s="21"/>
      <c r="F58" s="20"/>
      <c r="G58" s="21"/>
      <c r="H58" s="20"/>
      <c r="I58" s="21"/>
      <c r="J58" s="62">
        <f t="shared" si="28"/>
        <v>0</v>
      </c>
      <c r="K58" s="63">
        <f t="shared" si="29"/>
        <v>0</v>
      </c>
      <c r="L58" s="21">
        <f t="shared" si="30"/>
        <v>0</v>
      </c>
      <c r="M58" s="22">
        <f t="shared" si="31"/>
        <v>0</v>
      </c>
    </row>
    <row r="59" spans="1:16" ht="15" x14ac:dyDescent="0.15">
      <c r="A59" s="23">
        <v>4</v>
      </c>
      <c r="B59" s="22"/>
      <c r="C59" s="43"/>
      <c r="D59" s="20"/>
      <c r="E59" s="21"/>
      <c r="F59" s="20"/>
      <c r="G59" s="21"/>
      <c r="H59" s="20"/>
      <c r="I59" s="21"/>
      <c r="J59" s="62">
        <f t="shared" si="28"/>
        <v>0</v>
      </c>
      <c r="K59" s="63">
        <f t="shared" si="29"/>
        <v>0</v>
      </c>
      <c r="L59" s="21">
        <f t="shared" si="30"/>
        <v>0</v>
      </c>
      <c r="M59" s="22">
        <f t="shared" si="31"/>
        <v>0</v>
      </c>
    </row>
    <row r="60" spans="1:16" ht="15" x14ac:dyDescent="0.15">
      <c r="A60" s="23">
        <v>5</v>
      </c>
      <c r="B60" s="22"/>
      <c r="C60" s="7"/>
      <c r="D60" s="14"/>
      <c r="E60" s="21"/>
      <c r="F60" s="14"/>
      <c r="G60" s="21"/>
      <c r="H60" s="14"/>
      <c r="I60" s="21"/>
      <c r="J60" s="62">
        <f t="shared" si="28"/>
        <v>0</v>
      </c>
      <c r="K60" s="63">
        <f t="shared" si="29"/>
        <v>0</v>
      </c>
      <c r="L60" s="21">
        <f t="shared" si="30"/>
        <v>0</v>
      </c>
      <c r="M60" s="22">
        <f t="shared" si="31"/>
        <v>0</v>
      </c>
    </row>
    <row r="62" spans="1:16" ht="14.25" customHeight="1" x14ac:dyDescent="0.15">
      <c r="H62" s="8" t="s">
        <v>26</v>
      </c>
    </row>
    <row r="63" spans="1:16" ht="14.25" customHeight="1" x14ac:dyDescent="0.15">
      <c r="H63" s="29">
        <v>1</v>
      </c>
      <c r="I63" s="28">
        <v>20</v>
      </c>
      <c r="J63" s="30"/>
      <c r="K63" s="30"/>
      <c r="L63" s="30"/>
    </row>
    <row r="64" spans="1:16" ht="14.25" customHeight="1" x14ac:dyDescent="0.15">
      <c r="H64" s="29">
        <v>2</v>
      </c>
      <c r="I64" s="28">
        <v>15</v>
      </c>
      <c r="J64" s="30"/>
      <c r="K64" s="30"/>
      <c r="L64" s="30"/>
    </row>
    <row r="65" spans="8:12" ht="14.25" customHeight="1" x14ac:dyDescent="0.15">
      <c r="H65" s="29">
        <v>3</v>
      </c>
      <c r="I65" s="28">
        <v>12</v>
      </c>
      <c r="J65" s="30"/>
      <c r="K65" s="30"/>
      <c r="L65" s="30"/>
    </row>
    <row r="66" spans="8:12" ht="14.25" customHeight="1" x14ac:dyDescent="0.15">
      <c r="H66" s="29">
        <v>4</v>
      </c>
      <c r="I66" s="28">
        <v>10</v>
      </c>
      <c r="J66" s="30"/>
      <c r="K66" s="30"/>
      <c r="L66" s="30"/>
    </row>
    <row r="67" spans="8:12" ht="14.25" customHeight="1" x14ac:dyDescent="0.15">
      <c r="H67" s="29">
        <v>5</v>
      </c>
      <c r="I67" s="28">
        <v>8</v>
      </c>
      <c r="J67" s="30"/>
      <c r="K67" s="30"/>
      <c r="L67" s="30"/>
    </row>
    <row r="68" spans="8:12" ht="14.25" customHeight="1" x14ac:dyDescent="0.15">
      <c r="H68" s="29">
        <v>6</v>
      </c>
      <c r="I68" s="28">
        <v>6</v>
      </c>
      <c r="J68" s="30"/>
      <c r="K68" s="30"/>
      <c r="L68" s="30"/>
    </row>
    <row r="69" spans="8:12" ht="14.25" customHeight="1" x14ac:dyDescent="0.15">
      <c r="H69" s="29">
        <v>7</v>
      </c>
      <c r="I69" s="28">
        <v>4</v>
      </c>
      <c r="J69" s="30"/>
      <c r="K69" s="30"/>
      <c r="L69" s="30"/>
    </row>
    <row r="70" spans="8:12" ht="14.25" customHeight="1" x14ac:dyDescent="0.15">
      <c r="H70" s="29">
        <v>8</v>
      </c>
      <c r="I70" s="28">
        <v>3</v>
      </c>
      <c r="J70" s="30"/>
      <c r="K70" s="30"/>
      <c r="L70" s="30"/>
    </row>
    <row r="71" spans="8:12" ht="14.25" customHeight="1" x14ac:dyDescent="0.15">
      <c r="H71" s="29">
        <v>9</v>
      </c>
      <c r="I71" s="28">
        <v>2</v>
      </c>
      <c r="J71" s="30"/>
      <c r="K71" s="30"/>
      <c r="L71" s="30"/>
    </row>
    <row r="72" spans="8:12" ht="14.25" customHeight="1" x14ac:dyDescent="0.15">
      <c r="H72" s="29">
        <v>10</v>
      </c>
      <c r="I72" s="28">
        <v>1</v>
      </c>
      <c r="J72" s="30"/>
      <c r="K72" s="30"/>
      <c r="L72" s="30"/>
    </row>
  </sheetData>
  <sortState ref="B7:Q9">
    <sortCondition descending="1" ref="M7:M9"/>
  </sortState>
  <mergeCells count="60">
    <mergeCell ref="A52:M52"/>
    <mergeCell ref="A53:A55"/>
    <mergeCell ref="B53:B55"/>
    <mergeCell ref="C53:C55"/>
    <mergeCell ref="D53:E53"/>
    <mergeCell ref="H53:I53"/>
    <mergeCell ref="D54:E54"/>
    <mergeCell ref="H54:I54"/>
    <mergeCell ref="F53:G53"/>
    <mergeCell ref="F54:G54"/>
    <mergeCell ref="A4:A6"/>
    <mergeCell ref="A3:M3"/>
    <mergeCell ref="A11:M11"/>
    <mergeCell ref="H4:I4"/>
    <mergeCell ref="D5:E5"/>
    <mergeCell ref="B4:B6"/>
    <mergeCell ref="H5:I5"/>
    <mergeCell ref="C4:C6"/>
    <mergeCell ref="D4:E4"/>
    <mergeCell ref="F4:G4"/>
    <mergeCell ref="F5:G5"/>
    <mergeCell ref="A12:A14"/>
    <mergeCell ref="B12:B14"/>
    <mergeCell ref="C12:C14"/>
    <mergeCell ref="D12:E12"/>
    <mergeCell ref="H12:I12"/>
    <mergeCell ref="D13:E13"/>
    <mergeCell ref="H13:I13"/>
    <mergeCell ref="F12:G12"/>
    <mergeCell ref="F13:G13"/>
    <mergeCell ref="A19:M19"/>
    <mergeCell ref="A20:A22"/>
    <mergeCell ref="B20:B22"/>
    <mergeCell ref="C20:C22"/>
    <mergeCell ref="D20:E20"/>
    <mergeCell ref="H20:I20"/>
    <mergeCell ref="D21:E21"/>
    <mergeCell ref="H21:I21"/>
    <mergeCell ref="F20:G20"/>
    <mergeCell ref="F21:G21"/>
    <mergeCell ref="A27:M27"/>
    <mergeCell ref="A28:A30"/>
    <mergeCell ref="B28:B30"/>
    <mergeCell ref="C28:C30"/>
    <mergeCell ref="D28:E28"/>
    <mergeCell ref="H28:I28"/>
    <mergeCell ref="D29:E29"/>
    <mergeCell ref="H29:I29"/>
    <mergeCell ref="F28:G28"/>
    <mergeCell ref="F29:G29"/>
    <mergeCell ref="A37:M37"/>
    <mergeCell ref="A38:A40"/>
    <mergeCell ref="B38:B40"/>
    <mergeCell ref="C38:C40"/>
    <mergeCell ref="D38:E38"/>
    <mergeCell ref="H38:I38"/>
    <mergeCell ref="D39:E39"/>
    <mergeCell ref="H39:I39"/>
    <mergeCell ref="F38:G38"/>
    <mergeCell ref="F39:G39"/>
  </mergeCells>
  <phoneticPr fontId="1"/>
  <printOptions horizontalCentered="1"/>
  <pageMargins left="0.11811023622047245" right="0.11811023622047245" top="0.39370078740157483" bottom="0" header="0.31496062992125984" footer="0.31496062992125984"/>
  <pageSetup paperSize="9" orientation="portrait" r:id="rId1"/>
  <rowBreaks count="1" manualBreakCount="1">
    <brk id="60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zoomScaleNormal="100" workbookViewId="0">
      <selection activeCell="M8" sqref="M8"/>
    </sheetView>
  </sheetViews>
  <sheetFormatPr defaultColWidth="9" defaultRowHeight="15" x14ac:dyDescent="0.15"/>
  <cols>
    <col min="1" max="1" width="7.5" style="8" customWidth="1"/>
    <col min="2" max="2" width="17.5" style="8" customWidth="1"/>
    <col min="3" max="3" width="6.25" style="8" customWidth="1"/>
    <col min="4" max="4" width="5.625" style="8" customWidth="1"/>
    <col min="5" max="5" width="6.625" style="8" customWidth="1"/>
    <col min="6" max="6" width="5.625" style="8" customWidth="1"/>
    <col min="7" max="7" width="6.625" style="8" customWidth="1"/>
    <col min="8" max="8" width="5.625" style="8" customWidth="1"/>
    <col min="9" max="9" width="6.625" style="8" customWidth="1"/>
    <col min="10" max="10" width="5.625" style="8" customWidth="1"/>
    <col min="11" max="11" width="6.625" style="8" customWidth="1"/>
    <col min="12" max="12" width="10" style="8" customWidth="1"/>
    <col min="13" max="13" width="12.5" style="8" customWidth="1"/>
    <col min="14" max="16384" width="9" style="8"/>
  </cols>
  <sheetData>
    <row r="1" spans="1:13" ht="18.75" customHeight="1" x14ac:dyDescent="0.15">
      <c r="A1" s="9" t="s">
        <v>69</v>
      </c>
    </row>
    <row r="2" spans="1:13" ht="15" customHeight="1" x14ac:dyDescent="0.15">
      <c r="A2" s="9"/>
    </row>
    <row r="3" spans="1:13" x14ac:dyDescent="0.15">
      <c r="A3" s="74" t="s">
        <v>70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6"/>
    </row>
    <row r="4" spans="1:13" ht="15" customHeight="1" x14ac:dyDescent="0.15">
      <c r="A4" s="77" t="s">
        <v>8</v>
      </c>
      <c r="B4" s="81" t="s">
        <v>0</v>
      </c>
      <c r="C4" s="77" t="s">
        <v>3</v>
      </c>
      <c r="D4" s="78" t="s">
        <v>53</v>
      </c>
      <c r="E4" s="78"/>
      <c r="F4" s="78" t="s">
        <v>60</v>
      </c>
      <c r="G4" s="78"/>
      <c r="H4" s="83" t="s">
        <v>139</v>
      </c>
      <c r="I4" s="84"/>
      <c r="J4" s="83"/>
      <c r="K4" s="84"/>
      <c r="L4" s="54" t="s">
        <v>30</v>
      </c>
      <c r="M4" s="31" t="s">
        <v>43</v>
      </c>
    </row>
    <row r="5" spans="1:13" x14ac:dyDescent="0.15">
      <c r="A5" s="77"/>
      <c r="B5" s="81"/>
      <c r="C5" s="78"/>
      <c r="D5" s="82">
        <v>17</v>
      </c>
      <c r="E5" s="82"/>
      <c r="F5" s="79">
        <v>20</v>
      </c>
      <c r="G5" s="79"/>
      <c r="H5" s="79">
        <v>25</v>
      </c>
      <c r="I5" s="79"/>
      <c r="J5" s="82"/>
      <c r="K5" s="82"/>
      <c r="L5" s="55">
        <f>ROUNDDOWN(AVERAGE(D5:K5),0)</f>
        <v>20</v>
      </c>
      <c r="M5" s="32">
        <f>IF(L5&lt;2,0,IF(L5&lt;4,1,IF(L5&lt;6,2,IF(L5&lt;8,3,3))))</f>
        <v>3</v>
      </c>
    </row>
    <row r="6" spans="1:13" x14ac:dyDescent="0.15">
      <c r="A6" s="77"/>
      <c r="B6" s="81"/>
      <c r="C6" s="78"/>
      <c r="D6" s="56" t="s">
        <v>1</v>
      </c>
      <c r="E6" s="12" t="s">
        <v>2</v>
      </c>
      <c r="F6" s="56" t="s">
        <v>1</v>
      </c>
      <c r="G6" s="12" t="s">
        <v>2</v>
      </c>
      <c r="H6" s="56" t="s">
        <v>1</v>
      </c>
      <c r="I6" s="12" t="s">
        <v>2</v>
      </c>
      <c r="J6" s="56" t="s">
        <v>1</v>
      </c>
      <c r="K6" s="12" t="s">
        <v>2</v>
      </c>
      <c r="L6" s="54" t="s">
        <v>37</v>
      </c>
    </row>
    <row r="7" spans="1:13" x14ac:dyDescent="0.15">
      <c r="A7" s="23">
        <v>1</v>
      </c>
      <c r="B7" s="22" t="s">
        <v>83</v>
      </c>
      <c r="C7" s="7">
        <v>713</v>
      </c>
      <c r="D7" s="14">
        <v>3</v>
      </c>
      <c r="E7" s="21">
        <f>VLOOKUP(D7,$J$33:$K$42,2,FALSE)</f>
        <v>12</v>
      </c>
      <c r="F7" s="14">
        <v>1</v>
      </c>
      <c r="G7" s="21">
        <f>VLOOKUP(F7,$J$33:$K$42,2,FALSE)</f>
        <v>20</v>
      </c>
      <c r="H7" s="14">
        <v>6</v>
      </c>
      <c r="I7" s="21">
        <f t="shared" ref="I7:I12" si="0">VLOOKUP(H7,$J$33:$K$42,2,FALSE)</f>
        <v>6</v>
      </c>
      <c r="J7" s="14"/>
      <c r="K7" s="21"/>
      <c r="L7" s="22">
        <f t="shared" ref="L7" si="1">SUM(E7,G7,I7,K7)</f>
        <v>38</v>
      </c>
    </row>
    <row r="8" spans="1:13" x14ac:dyDescent="0.15">
      <c r="A8" s="23">
        <v>2</v>
      </c>
      <c r="B8" s="22" t="s">
        <v>81</v>
      </c>
      <c r="C8" s="22">
        <v>44</v>
      </c>
      <c r="D8" s="20">
        <v>1</v>
      </c>
      <c r="E8" s="21">
        <f>VLOOKUP(D8,$J$33:$K$42,2,FALSE)</f>
        <v>20</v>
      </c>
      <c r="F8" s="20"/>
      <c r="G8" s="21"/>
      <c r="H8" s="20">
        <v>2</v>
      </c>
      <c r="I8" s="21">
        <f t="shared" si="0"/>
        <v>15</v>
      </c>
      <c r="J8" s="20"/>
      <c r="K8" s="21"/>
      <c r="L8" s="22">
        <f>SUM(E8,G8,I8,K8)</f>
        <v>35</v>
      </c>
    </row>
    <row r="9" spans="1:13" x14ac:dyDescent="0.15">
      <c r="A9" s="23">
        <v>3</v>
      </c>
      <c r="B9" s="22" t="s">
        <v>84</v>
      </c>
      <c r="C9" s="7">
        <v>68</v>
      </c>
      <c r="D9" s="14">
        <v>4</v>
      </c>
      <c r="E9" s="21">
        <f>VLOOKUP(D9,$J$33:$K$42,2,FALSE)</f>
        <v>10</v>
      </c>
      <c r="F9" s="14">
        <v>2</v>
      </c>
      <c r="G9" s="21">
        <f>VLOOKUP(F9,$J$33:$K$42,2,FALSE)</f>
        <v>15</v>
      </c>
      <c r="H9" s="14">
        <v>7</v>
      </c>
      <c r="I9" s="21">
        <f t="shared" si="0"/>
        <v>4</v>
      </c>
      <c r="J9" s="14"/>
      <c r="K9" s="21"/>
      <c r="L9" s="22">
        <f t="shared" ref="L9:L18" si="2">SUM(E9,G9,I9,K9)</f>
        <v>29</v>
      </c>
    </row>
    <row r="10" spans="1:13" x14ac:dyDescent="0.15">
      <c r="A10" s="23">
        <v>4</v>
      </c>
      <c r="B10" s="22" t="s">
        <v>166</v>
      </c>
      <c r="C10" s="7">
        <v>9</v>
      </c>
      <c r="D10" s="14"/>
      <c r="E10" s="15"/>
      <c r="F10" s="14"/>
      <c r="G10" s="21"/>
      <c r="H10" s="14">
        <v>1</v>
      </c>
      <c r="I10" s="21">
        <f t="shared" si="0"/>
        <v>20</v>
      </c>
      <c r="J10" s="14"/>
      <c r="K10" s="21"/>
      <c r="L10" s="22">
        <f>SUM(E10,G10,I10,K10)</f>
        <v>20</v>
      </c>
    </row>
    <row r="11" spans="1:13" x14ac:dyDescent="0.15">
      <c r="A11" s="23">
        <v>5</v>
      </c>
      <c r="B11" s="22" t="s">
        <v>127</v>
      </c>
      <c r="C11" s="7">
        <v>333</v>
      </c>
      <c r="D11" s="14"/>
      <c r="E11" s="15"/>
      <c r="F11" s="14">
        <v>4</v>
      </c>
      <c r="G11" s="21">
        <f>VLOOKUP(F11,$J$33:$K$42,2,FALSE)</f>
        <v>10</v>
      </c>
      <c r="H11" s="14">
        <v>5</v>
      </c>
      <c r="I11" s="21">
        <f t="shared" si="0"/>
        <v>8</v>
      </c>
      <c r="J11" s="14"/>
      <c r="K11" s="21"/>
      <c r="L11" s="22">
        <f>SUM(E11,G11,I11,K11)</f>
        <v>18</v>
      </c>
    </row>
    <row r="12" spans="1:13" x14ac:dyDescent="0.15">
      <c r="A12" s="23">
        <v>6</v>
      </c>
      <c r="B12" s="22" t="s">
        <v>86</v>
      </c>
      <c r="C12" s="7">
        <v>40</v>
      </c>
      <c r="D12" s="14">
        <v>6</v>
      </c>
      <c r="E12" s="21">
        <f>VLOOKUP(D12,$J$33:$K$42,2,FALSE)</f>
        <v>6</v>
      </c>
      <c r="F12" s="14"/>
      <c r="G12" s="21"/>
      <c r="H12" s="14">
        <v>4</v>
      </c>
      <c r="I12" s="21">
        <f t="shared" si="0"/>
        <v>10</v>
      </c>
      <c r="J12" s="14"/>
      <c r="K12" s="21"/>
      <c r="L12" s="22">
        <f>SUM(E12,G12,I12,K12)</f>
        <v>16</v>
      </c>
    </row>
    <row r="13" spans="1:13" x14ac:dyDescent="0.15">
      <c r="A13" s="23">
        <v>7</v>
      </c>
      <c r="B13" s="22" t="s">
        <v>82</v>
      </c>
      <c r="C13" s="7">
        <v>210</v>
      </c>
      <c r="D13" s="14">
        <v>2</v>
      </c>
      <c r="E13" s="21">
        <f>VLOOKUP(D13,$J$33:$K$42,2,FALSE)</f>
        <v>15</v>
      </c>
      <c r="F13" s="14"/>
      <c r="G13" s="21"/>
      <c r="H13" s="14"/>
      <c r="I13" s="21"/>
      <c r="J13" s="20"/>
      <c r="K13" s="21"/>
      <c r="L13" s="22">
        <f t="shared" si="2"/>
        <v>15</v>
      </c>
    </row>
    <row r="14" spans="1:13" x14ac:dyDescent="0.15">
      <c r="A14" s="23">
        <v>8</v>
      </c>
      <c r="B14" s="22" t="s">
        <v>90</v>
      </c>
      <c r="C14" s="7">
        <v>7</v>
      </c>
      <c r="D14" s="14">
        <v>10</v>
      </c>
      <c r="E14" s="21">
        <f>VLOOKUP(D14,$J$33:$K$42,2,FALSE)</f>
        <v>1</v>
      </c>
      <c r="F14" s="14">
        <v>3</v>
      </c>
      <c r="G14" s="21">
        <f>VLOOKUP(F14,$J$33:$K$42,2,FALSE)</f>
        <v>12</v>
      </c>
      <c r="H14" s="14"/>
      <c r="I14" s="21"/>
      <c r="J14" s="14"/>
      <c r="K14" s="21"/>
      <c r="L14" s="22">
        <f t="shared" si="2"/>
        <v>13</v>
      </c>
    </row>
    <row r="15" spans="1:13" x14ac:dyDescent="0.15">
      <c r="A15" s="23">
        <v>9</v>
      </c>
      <c r="B15" s="22" t="s">
        <v>167</v>
      </c>
      <c r="C15" s="7">
        <v>150</v>
      </c>
      <c r="D15" s="14"/>
      <c r="E15" s="15"/>
      <c r="F15" s="14"/>
      <c r="G15" s="21"/>
      <c r="H15" s="14">
        <v>3</v>
      </c>
      <c r="I15" s="21">
        <f>VLOOKUP(H15,$J$33:$K$42,2,FALSE)</f>
        <v>12</v>
      </c>
      <c r="J15" s="14"/>
      <c r="K15" s="21"/>
      <c r="L15" s="22">
        <f>SUM(E15,G15,I15,K15)</f>
        <v>12</v>
      </c>
    </row>
    <row r="16" spans="1:13" x14ac:dyDescent="0.15">
      <c r="A16" s="23">
        <v>10</v>
      </c>
      <c r="B16" s="22" t="s">
        <v>128</v>
      </c>
      <c r="C16" s="7">
        <v>639</v>
      </c>
      <c r="D16" s="14"/>
      <c r="E16" s="15"/>
      <c r="F16" s="14">
        <v>5</v>
      </c>
      <c r="G16" s="21">
        <f>VLOOKUP(F16,$J$33:$K$42,2,FALSE)</f>
        <v>8</v>
      </c>
      <c r="H16" s="14"/>
      <c r="I16" s="21"/>
      <c r="J16" s="14"/>
      <c r="K16" s="21"/>
      <c r="L16" s="22">
        <f>SUM(E16,G16,I16,K16)</f>
        <v>8</v>
      </c>
    </row>
    <row r="17" spans="1:12" x14ac:dyDescent="0.15">
      <c r="A17" s="23">
        <v>11</v>
      </c>
      <c r="B17" s="22" t="s">
        <v>85</v>
      </c>
      <c r="C17" s="7">
        <v>307</v>
      </c>
      <c r="D17" s="14">
        <v>5</v>
      </c>
      <c r="E17" s="21">
        <f>VLOOKUP(D17,$J$33:$K$42,2,FALSE)</f>
        <v>8</v>
      </c>
      <c r="F17" s="14"/>
      <c r="G17" s="21"/>
      <c r="H17" s="14"/>
      <c r="I17" s="21"/>
      <c r="J17" s="14"/>
      <c r="K17" s="21"/>
      <c r="L17" s="22">
        <f t="shared" si="2"/>
        <v>8</v>
      </c>
    </row>
    <row r="18" spans="1:12" x14ac:dyDescent="0.15">
      <c r="A18" s="23">
        <v>12</v>
      </c>
      <c r="B18" s="22" t="s">
        <v>129</v>
      </c>
      <c r="C18" s="7">
        <v>48</v>
      </c>
      <c r="D18" s="14"/>
      <c r="E18" s="15"/>
      <c r="F18" s="14">
        <v>6</v>
      </c>
      <c r="G18" s="21">
        <f>VLOOKUP(F18,$J$33:$K$42,2,FALSE)</f>
        <v>6</v>
      </c>
      <c r="H18" s="14"/>
      <c r="I18" s="21"/>
      <c r="J18" s="14"/>
      <c r="K18" s="21"/>
      <c r="L18" s="22">
        <f t="shared" si="2"/>
        <v>6</v>
      </c>
    </row>
    <row r="19" spans="1:12" x14ac:dyDescent="0.15">
      <c r="A19" s="23">
        <v>13</v>
      </c>
      <c r="B19" s="22" t="s">
        <v>130</v>
      </c>
      <c r="C19" s="7">
        <v>66</v>
      </c>
      <c r="D19" s="14"/>
      <c r="E19" s="15"/>
      <c r="F19" s="14">
        <v>7</v>
      </c>
      <c r="G19" s="21">
        <f>VLOOKUP(F19,$J$33:$K$42,2,FALSE)</f>
        <v>4</v>
      </c>
      <c r="H19" s="14"/>
      <c r="I19" s="21"/>
      <c r="J19" s="14"/>
      <c r="K19" s="21"/>
      <c r="L19" s="22">
        <f t="shared" ref="L19:L25" si="3">SUM(E19,G19,I19,K19)</f>
        <v>4</v>
      </c>
    </row>
    <row r="20" spans="1:12" x14ac:dyDescent="0.15">
      <c r="A20" s="23">
        <v>14</v>
      </c>
      <c r="B20" s="22" t="s">
        <v>87</v>
      </c>
      <c r="C20" s="7">
        <v>18</v>
      </c>
      <c r="D20" s="14">
        <v>7</v>
      </c>
      <c r="E20" s="21">
        <f>VLOOKUP(D20,$J$33:$K$42,2,FALSE)</f>
        <v>4</v>
      </c>
      <c r="F20" s="14"/>
      <c r="G20" s="21"/>
      <c r="H20" s="14"/>
      <c r="I20" s="21"/>
      <c r="J20" s="14"/>
      <c r="K20" s="21"/>
      <c r="L20" s="22">
        <f t="shared" si="3"/>
        <v>4</v>
      </c>
    </row>
    <row r="21" spans="1:12" x14ac:dyDescent="0.15">
      <c r="A21" s="23">
        <v>15</v>
      </c>
      <c r="B21" s="22" t="s">
        <v>168</v>
      </c>
      <c r="C21" s="7">
        <v>46</v>
      </c>
      <c r="D21" s="14"/>
      <c r="E21" s="15"/>
      <c r="F21" s="14"/>
      <c r="G21" s="21"/>
      <c r="H21" s="14">
        <v>8</v>
      </c>
      <c r="I21" s="21">
        <f>VLOOKUP(H21,$J$33:$K$42,2,FALSE)</f>
        <v>3</v>
      </c>
      <c r="J21" s="14"/>
      <c r="K21" s="21"/>
      <c r="L21" s="22">
        <f t="shared" si="3"/>
        <v>3</v>
      </c>
    </row>
    <row r="22" spans="1:12" x14ac:dyDescent="0.15">
      <c r="A22" s="23">
        <v>16</v>
      </c>
      <c r="B22" s="22" t="s">
        <v>131</v>
      </c>
      <c r="C22" s="7">
        <v>83</v>
      </c>
      <c r="D22" s="14"/>
      <c r="E22" s="15"/>
      <c r="F22" s="14">
        <v>8</v>
      </c>
      <c r="G22" s="21">
        <f>VLOOKUP(F22,$J$33:$K$42,2,FALSE)</f>
        <v>3</v>
      </c>
      <c r="H22" s="14"/>
      <c r="I22" s="21"/>
      <c r="J22" s="14"/>
      <c r="K22" s="21"/>
      <c r="L22" s="22">
        <f t="shared" si="3"/>
        <v>3</v>
      </c>
    </row>
    <row r="23" spans="1:12" x14ac:dyDescent="0.15">
      <c r="A23" s="23">
        <v>17</v>
      </c>
      <c r="B23" s="22" t="s">
        <v>88</v>
      </c>
      <c r="C23" s="7">
        <v>122</v>
      </c>
      <c r="D23" s="14">
        <v>8</v>
      </c>
      <c r="E23" s="21">
        <f>VLOOKUP(D23,$J$33:$K$42,2,FALSE)</f>
        <v>3</v>
      </c>
      <c r="F23" s="14"/>
      <c r="G23" s="21"/>
      <c r="H23" s="14"/>
      <c r="I23" s="21"/>
      <c r="J23" s="14"/>
      <c r="K23" s="21"/>
      <c r="L23" s="22">
        <f t="shared" si="3"/>
        <v>3</v>
      </c>
    </row>
    <row r="24" spans="1:12" x14ac:dyDescent="0.15">
      <c r="A24" s="23">
        <v>18</v>
      </c>
      <c r="B24" s="22" t="s">
        <v>169</v>
      </c>
      <c r="C24" s="7">
        <v>24</v>
      </c>
      <c r="D24" s="14"/>
      <c r="E24" s="15"/>
      <c r="F24" s="14"/>
      <c r="G24" s="21"/>
      <c r="H24" s="14">
        <v>9</v>
      </c>
      <c r="I24" s="21">
        <f>VLOOKUP(H24,$J$33:$K$42,2,FALSE)</f>
        <v>2</v>
      </c>
      <c r="J24" s="14"/>
      <c r="K24" s="21"/>
      <c r="L24" s="22">
        <f t="shared" si="3"/>
        <v>2</v>
      </c>
    </row>
    <row r="25" spans="1:12" x14ac:dyDescent="0.15">
      <c r="A25" s="23">
        <v>19</v>
      </c>
      <c r="B25" s="22" t="s">
        <v>132</v>
      </c>
      <c r="C25" s="7">
        <v>252</v>
      </c>
      <c r="D25" s="14"/>
      <c r="E25" s="15"/>
      <c r="F25" s="14">
        <v>9</v>
      </c>
      <c r="G25" s="21">
        <f>VLOOKUP(F25,$J$33:$K$42,2,FALSE)</f>
        <v>2</v>
      </c>
      <c r="H25" s="14"/>
      <c r="I25" s="21"/>
      <c r="J25" s="14"/>
      <c r="K25" s="21"/>
      <c r="L25" s="22">
        <f t="shared" si="3"/>
        <v>2</v>
      </c>
    </row>
    <row r="26" spans="1:12" x14ac:dyDescent="0.15">
      <c r="A26" s="23">
        <v>20</v>
      </c>
      <c r="B26" s="22" t="s">
        <v>89</v>
      </c>
      <c r="C26" s="7">
        <v>26</v>
      </c>
      <c r="D26" s="14">
        <v>9</v>
      </c>
      <c r="E26" s="21">
        <f>VLOOKUP(D26,$J$33:$K$42,2,FALSE)</f>
        <v>2</v>
      </c>
      <c r="F26" s="14"/>
      <c r="G26" s="21"/>
      <c r="H26" s="14"/>
      <c r="I26" s="21"/>
      <c r="J26" s="14"/>
      <c r="K26" s="21"/>
      <c r="L26" s="22">
        <f t="shared" ref="L26:L30" si="4">SUM(E26,G26,I26,K26)</f>
        <v>2</v>
      </c>
    </row>
    <row r="27" spans="1:12" x14ac:dyDescent="0.15">
      <c r="A27" s="23">
        <v>21</v>
      </c>
      <c r="B27" s="22" t="s">
        <v>170</v>
      </c>
      <c r="C27" s="7">
        <v>210</v>
      </c>
      <c r="D27" s="14"/>
      <c r="E27" s="15"/>
      <c r="F27" s="14"/>
      <c r="G27" s="21"/>
      <c r="H27" s="14">
        <v>10</v>
      </c>
      <c r="I27" s="21">
        <f t="shared" ref="I27" si="5">VLOOKUP(H27,$J$33:$K$42,2,FALSE)</f>
        <v>1</v>
      </c>
      <c r="J27" s="14"/>
      <c r="K27" s="21"/>
      <c r="L27" s="22">
        <f>SUM(E27,G27,I27,K27)</f>
        <v>1</v>
      </c>
    </row>
    <row r="28" spans="1:12" x14ac:dyDescent="0.15">
      <c r="A28" s="23">
        <v>22</v>
      </c>
      <c r="B28" s="22" t="s">
        <v>133</v>
      </c>
      <c r="C28" s="7">
        <v>747</v>
      </c>
      <c r="D28" s="14"/>
      <c r="E28" s="15"/>
      <c r="F28" s="14">
        <v>10</v>
      </c>
      <c r="G28" s="21">
        <f>VLOOKUP(F28,$J$33:$K$42,2,FALSE)</f>
        <v>1</v>
      </c>
      <c r="H28" s="14"/>
      <c r="I28" s="21"/>
      <c r="J28" s="14"/>
      <c r="K28" s="21"/>
      <c r="L28" s="22">
        <f t="shared" si="4"/>
        <v>1</v>
      </c>
    </row>
    <row r="29" spans="1:12" x14ac:dyDescent="0.15">
      <c r="A29" s="23">
        <v>23</v>
      </c>
      <c r="B29" s="22"/>
      <c r="C29" s="22"/>
      <c r="D29" s="20"/>
      <c r="E29" s="21"/>
      <c r="F29" s="20"/>
      <c r="G29" s="21"/>
      <c r="H29" s="20"/>
      <c r="I29" s="21"/>
      <c r="J29" s="20"/>
      <c r="K29" s="21"/>
      <c r="L29" s="22">
        <f t="shared" si="4"/>
        <v>0</v>
      </c>
    </row>
    <row r="30" spans="1:12" x14ac:dyDescent="0.15">
      <c r="A30" s="23">
        <v>24</v>
      </c>
      <c r="B30" s="22"/>
      <c r="C30" s="22"/>
      <c r="D30" s="20"/>
      <c r="E30" s="21"/>
      <c r="F30" s="20"/>
      <c r="G30" s="21"/>
      <c r="H30" s="20"/>
      <c r="I30" s="21"/>
      <c r="J30" s="20"/>
      <c r="K30" s="21"/>
      <c r="L30" s="22">
        <f t="shared" si="4"/>
        <v>0</v>
      </c>
    </row>
    <row r="32" spans="1:12" ht="15" customHeight="1" x14ac:dyDescent="0.15">
      <c r="J32" s="8" t="s">
        <v>26</v>
      </c>
    </row>
    <row r="33" spans="10:11" ht="15" customHeight="1" x14ac:dyDescent="0.15">
      <c r="J33" s="29">
        <v>1</v>
      </c>
      <c r="K33" s="28">
        <v>20</v>
      </c>
    </row>
    <row r="34" spans="10:11" ht="15" customHeight="1" x14ac:dyDescent="0.15">
      <c r="J34" s="29">
        <v>2</v>
      </c>
      <c r="K34" s="28">
        <v>15</v>
      </c>
    </row>
    <row r="35" spans="10:11" ht="15" customHeight="1" x14ac:dyDescent="0.15">
      <c r="J35" s="29">
        <v>3</v>
      </c>
      <c r="K35" s="28">
        <v>12</v>
      </c>
    </row>
    <row r="36" spans="10:11" ht="15" customHeight="1" x14ac:dyDescent="0.15">
      <c r="J36" s="29">
        <v>4</v>
      </c>
      <c r="K36" s="28">
        <v>10</v>
      </c>
    </row>
    <row r="37" spans="10:11" ht="15" customHeight="1" x14ac:dyDescent="0.15">
      <c r="J37" s="29">
        <v>5</v>
      </c>
      <c r="K37" s="28">
        <v>8</v>
      </c>
    </row>
    <row r="38" spans="10:11" ht="15" customHeight="1" x14ac:dyDescent="0.15">
      <c r="J38" s="29">
        <v>6</v>
      </c>
      <c r="K38" s="28">
        <v>6</v>
      </c>
    </row>
    <row r="39" spans="10:11" ht="15" customHeight="1" x14ac:dyDescent="0.15">
      <c r="J39" s="29">
        <v>7</v>
      </c>
      <c r="K39" s="28">
        <v>4</v>
      </c>
    </row>
    <row r="40" spans="10:11" ht="15" customHeight="1" x14ac:dyDescent="0.15">
      <c r="J40" s="29">
        <v>8</v>
      </c>
      <c r="K40" s="28">
        <v>3</v>
      </c>
    </row>
    <row r="41" spans="10:11" ht="15" customHeight="1" x14ac:dyDescent="0.15">
      <c r="J41" s="29">
        <v>9</v>
      </c>
      <c r="K41" s="28">
        <v>2</v>
      </c>
    </row>
    <row r="42" spans="10:11" ht="15" customHeight="1" x14ac:dyDescent="0.15">
      <c r="J42" s="29">
        <v>10</v>
      </c>
      <c r="K42" s="28">
        <v>1</v>
      </c>
    </row>
  </sheetData>
  <mergeCells count="12">
    <mergeCell ref="H5:I5"/>
    <mergeCell ref="J5:K5"/>
    <mergeCell ref="A3:L3"/>
    <mergeCell ref="A4:A6"/>
    <mergeCell ref="B4:B6"/>
    <mergeCell ref="C4:C6"/>
    <mergeCell ref="D4:E4"/>
    <mergeCell ref="F4:G4"/>
    <mergeCell ref="H4:I4"/>
    <mergeCell ref="J4:K4"/>
    <mergeCell ref="D5:E5"/>
    <mergeCell ref="F5:G5"/>
  </mergeCells>
  <phoneticPr fontId="1"/>
  <printOptions horizontalCentered="1"/>
  <pageMargins left="0.11811023622047245" right="0.11811023622047245" top="0.31496062992125984" bottom="0" header="0.31496062992125984" footer="0.31496062992125984"/>
  <pageSetup paperSize="9" scale="85" orientation="portrait" r:id="rId1"/>
  <rowBreaks count="1" manualBreakCount="1">
    <brk id="31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zoomScale="85" zoomScaleNormal="85" workbookViewId="0">
      <selection activeCell="G31" sqref="G31"/>
    </sheetView>
  </sheetViews>
  <sheetFormatPr defaultColWidth="9" defaultRowHeight="15" x14ac:dyDescent="0.15"/>
  <cols>
    <col min="1" max="1" width="7.5" style="8" customWidth="1"/>
    <col min="2" max="2" width="17.5" style="8" customWidth="1"/>
    <col min="3" max="3" width="6.25" style="8" customWidth="1"/>
    <col min="4" max="4" width="5.625" style="8" customWidth="1"/>
    <col min="5" max="5" width="6.625" style="8" customWidth="1"/>
    <col min="6" max="6" width="5.625" style="8" customWidth="1"/>
    <col min="7" max="7" width="6.625" style="8" customWidth="1"/>
    <col min="8" max="8" width="5.625" style="8" customWidth="1"/>
    <col min="9" max="9" width="6.625" style="8" customWidth="1"/>
    <col min="10" max="10" width="5.625" style="8" customWidth="1"/>
    <col min="11" max="11" width="6.625" style="8" customWidth="1"/>
    <col min="12" max="12" width="10" style="8" customWidth="1"/>
    <col min="13" max="13" width="12.5" style="8" customWidth="1"/>
    <col min="14" max="16384" width="9" style="8"/>
  </cols>
  <sheetData>
    <row r="1" spans="1:13" ht="18.75" customHeight="1" x14ac:dyDescent="0.15">
      <c r="A1" s="9" t="s">
        <v>54</v>
      </c>
    </row>
    <row r="2" spans="1:13" ht="15" customHeight="1" x14ac:dyDescent="0.15">
      <c r="A2" s="9"/>
    </row>
    <row r="3" spans="1:13" x14ac:dyDescent="0.15">
      <c r="A3" s="74" t="s">
        <v>44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6"/>
    </row>
    <row r="4" spans="1:13" ht="15" customHeight="1" x14ac:dyDescent="0.15">
      <c r="A4" s="77" t="s">
        <v>8</v>
      </c>
      <c r="B4" s="81" t="s">
        <v>0</v>
      </c>
      <c r="C4" s="77" t="s">
        <v>3</v>
      </c>
      <c r="D4" s="78" t="s">
        <v>66</v>
      </c>
      <c r="E4" s="78"/>
      <c r="F4" s="78" t="s">
        <v>71</v>
      </c>
      <c r="G4" s="78"/>
      <c r="H4" s="83" t="s">
        <v>67</v>
      </c>
      <c r="I4" s="84"/>
      <c r="J4" s="83"/>
      <c r="K4" s="84"/>
      <c r="L4" s="33" t="s">
        <v>30</v>
      </c>
      <c r="M4" s="31" t="s">
        <v>43</v>
      </c>
    </row>
    <row r="5" spans="1:13" x14ac:dyDescent="0.15">
      <c r="A5" s="77"/>
      <c r="B5" s="81"/>
      <c r="C5" s="78"/>
      <c r="D5" s="82">
        <v>3</v>
      </c>
      <c r="E5" s="82"/>
      <c r="F5" s="79">
        <v>5</v>
      </c>
      <c r="G5" s="79"/>
      <c r="H5" s="79">
        <v>4</v>
      </c>
      <c r="I5" s="79"/>
      <c r="J5" s="82"/>
      <c r="K5" s="82"/>
      <c r="L5" s="26">
        <f>ROUNDDOWN(AVERAGE(D5:K5),0)</f>
        <v>4</v>
      </c>
      <c r="M5" s="32">
        <f>IF(L5&lt;2,0,IF(L5&lt;4,1,IF(L5&lt;6,2,IF(L5&lt;8,3,3))))</f>
        <v>2</v>
      </c>
    </row>
    <row r="6" spans="1:13" x14ac:dyDescent="0.15">
      <c r="A6" s="77"/>
      <c r="B6" s="81"/>
      <c r="C6" s="78"/>
      <c r="D6" s="11" t="s">
        <v>1</v>
      </c>
      <c r="E6" s="12" t="s">
        <v>2</v>
      </c>
      <c r="F6" s="11" t="s">
        <v>1</v>
      </c>
      <c r="G6" s="12" t="s">
        <v>2</v>
      </c>
      <c r="H6" s="53" t="s">
        <v>1</v>
      </c>
      <c r="I6" s="12" t="s">
        <v>2</v>
      </c>
      <c r="J6" s="11" t="s">
        <v>1</v>
      </c>
      <c r="K6" s="12" t="s">
        <v>2</v>
      </c>
      <c r="L6" s="33" t="s">
        <v>37</v>
      </c>
    </row>
    <row r="7" spans="1:13" x14ac:dyDescent="0.15">
      <c r="A7" s="23">
        <v>1</v>
      </c>
      <c r="B7" s="22" t="s">
        <v>91</v>
      </c>
      <c r="C7" s="22">
        <v>53</v>
      </c>
      <c r="D7" s="20">
        <v>1</v>
      </c>
      <c r="E7" s="21">
        <f>VLOOKUP(D7,$J$67:$K$76,2,FALSE)</f>
        <v>20</v>
      </c>
      <c r="F7" s="20">
        <v>1</v>
      </c>
      <c r="G7" s="21">
        <f>VLOOKUP(F7,$J$67:$K$76,2,FALSE)</f>
        <v>20</v>
      </c>
      <c r="H7" s="20">
        <v>1</v>
      </c>
      <c r="I7" s="21">
        <f>VLOOKUP(H7,$J$67:$K$76,2,FALSE)</f>
        <v>20</v>
      </c>
      <c r="J7" s="20"/>
      <c r="K7" s="21"/>
      <c r="L7" s="22">
        <f>SUM(E7,G7,I7,K7)</f>
        <v>60</v>
      </c>
    </row>
    <row r="8" spans="1:13" x14ac:dyDescent="0.15">
      <c r="A8" s="23">
        <v>2</v>
      </c>
      <c r="B8" s="22" t="s">
        <v>116</v>
      </c>
      <c r="C8" s="22">
        <v>34</v>
      </c>
      <c r="D8" s="20"/>
      <c r="E8" s="21"/>
      <c r="F8" s="20">
        <v>2</v>
      </c>
      <c r="G8" s="21">
        <f>VLOOKUP(F8,$J$67:$K$76,2,FALSE)</f>
        <v>15</v>
      </c>
      <c r="H8" s="20">
        <v>2</v>
      </c>
      <c r="I8" s="21">
        <f>VLOOKUP(H8,$J$67:$K$76,2,FALSE)</f>
        <v>15</v>
      </c>
      <c r="J8" s="20"/>
      <c r="K8" s="21"/>
      <c r="L8" s="22">
        <f>SUM(E8,G8,I8,K8)</f>
        <v>30</v>
      </c>
    </row>
    <row r="9" spans="1:13" x14ac:dyDescent="0.15">
      <c r="A9" s="23">
        <v>3</v>
      </c>
      <c r="B9" s="22"/>
      <c r="C9" s="22"/>
      <c r="D9" s="20"/>
      <c r="E9" s="21"/>
      <c r="F9" s="20"/>
      <c r="G9" s="21"/>
      <c r="H9" s="20"/>
      <c r="I9" s="21"/>
      <c r="J9" s="20"/>
      <c r="K9" s="21"/>
      <c r="L9" s="22">
        <f t="shared" ref="L9:L11" si="0">SUM(E9,G9,I9,K9)</f>
        <v>0</v>
      </c>
    </row>
    <row r="10" spans="1:13" x14ac:dyDescent="0.15">
      <c r="A10" s="23">
        <v>4</v>
      </c>
      <c r="B10" s="22"/>
      <c r="C10" s="22"/>
      <c r="D10" s="20"/>
      <c r="E10" s="21"/>
      <c r="F10" s="20"/>
      <c r="G10" s="21"/>
      <c r="H10" s="20"/>
      <c r="I10" s="21"/>
      <c r="J10" s="20"/>
      <c r="K10" s="21"/>
      <c r="L10" s="22">
        <f t="shared" si="0"/>
        <v>0</v>
      </c>
    </row>
    <row r="11" spans="1:13" x14ac:dyDescent="0.15">
      <c r="A11" s="23">
        <v>5</v>
      </c>
      <c r="B11" s="22"/>
      <c r="C11" s="22"/>
      <c r="D11" s="20"/>
      <c r="E11" s="21"/>
      <c r="F11" s="20"/>
      <c r="G11" s="21"/>
      <c r="H11" s="20"/>
      <c r="I11" s="21"/>
      <c r="J11" s="20"/>
      <c r="K11" s="21"/>
      <c r="L11" s="22">
        <f t="shared" si="0"/>
        <v>0</v>
      </c>
    </row>
    <row r="13" spans="1:13" x14ac:dyDescent="0.15">
      <c r="A13" s="74" t="s">
        <v>45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6"/>
    </row>
    <row r="14" spans="1:13" ht="15" customHeight="1" x14ac:dyDescent="0.15">
      <c r="A14" s="77" t="s">
        <v>8</v>
      </c>
      <c r="B14" s="78" t="s">
        <v>0</v>
      </c>
      <c r="C14" s="77" t="s">
        <v>3</v>
      </c>
      <c r="D14" s="78" t="s">
        <v>66</v>
      </c>
      <c r="E14" s="78"/>
      <c r="F14" s="78" t="s">
        <v>71</v>
      </c>
      <c r="G14" s="78"/>
      <c r="H14" s="83" t="s">
        <v>67</v>
      </c>
      <c r="I14" s="84"/>
      <c r="J14" s="83"/>
      <c r="K14" s="84"/>
      <c r="L14" s="33" t="s">
        <v>30</v>
      </c>
      <c r="M14" s="31" t="s">
        <v>42</v>
      </c>
    </row>
    <row r="15" spans="1:13" x14ac:dyDescent="0.15">
      <c r="A15" s="77"/>
      <c r="B15" s="78"/>
      <c r="C15" s="78"/>
      <c r="D15" s="82">
        <v>11</v>
      </c>
      <c r="E15" s="82"/>
      <c r="F15" s="79">
        <v>9</v>
      </c>
      <c r="G15" s="79"/>
      <c r="H15" s="79">
        <v>10</v>
      </c>
      <c r="I15" s="79"/>
      <c r="J15" s="82"/>
      <c r="K15" s="82"/>
      <c r="L15" s="26">
        <f>ROUNDDOWN(AVERAGE(D15:K15),0)</f>
        <v>10</v>
      </c>
      <c r="M15" s="32">
        <f>IF(L15&lt;2,0,IF(L15&lt;4,1,IF(L15&lt;6,2,IF(L15&lt;8,3,3))))</f>
        <v>3</v>
      </c>
    </row>
    <row r="16" spans="1:13" x14ac:dyDescent="0.15">
      <c r="A16" s="77"/>
      <c r="B16" s="78"/>
      <c r="C16" s="78"/>
      <c r="D16" s="11" t="s">
        <v>1</v>
      </c>
      <c r="E16" s="12" t="s">
        <v>2</v>
      </c>
      <c r="F16" s="11" t="s">
        <v>1</v>
      </c>
      <c r="G16" s="12" t="s">
        <v>2</v>
      </c>
      <c r="H16" s="53" t="s">
        <v>1</v>
      </c>
      <c r="I16" s="12" t="s">
        <v>2</v>
      </c>
      <c r="J16" s="11" t="s">
        <v>1</v>
      </c>
      <c r="K16" s="12" t="s">
        <v>2</v>
      </c>
      <c r="L16" s="36" t="s">
        <v>37</v>
      </c>
    </row>
    <row r="17" spans="1:13" x14ac:dyDescent="0.15">
      <c r="A17" s="23">
        <v>1</v>
      </c>
      <c r="B17" s="7" t="s">
        <v>93</v>
      </c>
      <c r="C17" s="7">
        <v>91</v>
      </c>
      <c r="D17" s="14">
        <v>2</v>
      </c>
      <c r="E17" s="21">
        <f>VLOOKUP(D17,$J$67:$K$76,2,FALSE)</f>
        <v>15</v>
      </c>
      <c r="F17" s="14">
        <v>1</v>
      </c>
      <c r="G17" s="21">
        <f>VLOOKUP(F17,$J$67:$K$76,2,FALSE)</f>
        <v>20</v>
      </c>
      <c r="H17" s="14">
        <v>5</v>
      </c>
      <c r="I17" s="21">
        <f>VLOOKUP(H17,$J$67:$K$76,2,FALSE)</f>
        <v>8</v>
      </c>
      <c r="J17" s="20"/>
      <c r="K17" s="21"/>
      <c r="L17" s="22">
        <f>SUM(E17,G17,I17,K17)</f>
        <v>43</v>
      </c>
    </row>
    <row r="18" spans="1:13" x14ac:dyDescent="0.15">
      <c r="A18" s="23">
        <v>2</v>
      </c>
      <c r="B18" s="22" t="s">
        <v>94</v>
      </c>
      <c r="C18" s="22">
        <v>2</v>
      </c>
      <c r="D18" s="20">
        <v>3</v>
      </c>
      <c r="E18" s="21">
        <f>VLOOKUP(D18,$J$67:$K$76,2,FALSE)</f>
        <v>12</v>
      </c>
      <c r="F18" s="20">
        <v>4</v>
      </c>
      <c r="G18" s="21">
        <f>VLOOKUP(F18,$J$67:$K$76,2,FALSE)</f>
        <v>10</v>
      </c>
      <c r="H18" s="20">
        <v>1</v>
      </c>
      <c r="I18" s="21">
        <f>VLOOKUP(H18,$J$67:$K$76,2,FALSE)</f>
        <v>20</v>
      </c>
      <c r="J18" s="20"/>
      <c r="K18" s="21"/>
      <c r="L18" s="22">
        <f>SUM(E18,G18,I18,K18)</f>
        <v>42</v>
      </c>
    </row>
    <row r="19" spans="1:13" x14ac:dyDescent="0.15">
      <c r="A19" s="23">
        <v>3</v>
      </c>
      <c r="B19" s="22" t="s">
        <v>95</v>
      </c>
      <c r="C19" s="22">
        <v>55</v>
      </c>
      <c r="D19" s="20">
        <v>4</v>
      </c>
      <c r="E19" s="21">
        <f>VLOOKUP(D19,$J$67:$K$76,2,FALSE)</f>
        <v>10</v>
      </c>
      <c r="F19" s="20">
        <v>3</v>
      </c>
      <c r="G19" s="21">
        <f>VLOOKUP(F19,$J$67:$K$76,2,FALSE)</f>
        <v>12</v>
      </c>
      <c r="H19" s="20">
        <v>2</v>
      </c>
      <c r="I19" s="21">
        <f>VLOOKUP(H19,$J$67:$K$76,2,FALSE)</f>
        <v>15</v>
      </c>
      <c r="J19" s="20"/>
      <c r="K19" s="21"/>
      <c r="L19" s="22">
        <f>SUM(E19,G19,I19,K19)</f>
        <v>37</v>
      </c>
    </row>
    <row r="20" spans="1:13" x14ac:dyDescent="0.15">
      <c r="A20" s="23">
        <v>4</v>
      </c>
      <c r="B20" s="22" t="s">
        <v>92</v>
      </c>
      <c r="C20" s="22">
        <v>18</v>
      </c>
      <c r="D20" s="20">
        <v>1</v>
      </c>
      <c r="E20" s="21">
        <f>VLOOKUP(D20,$J$67:$K$76,2,FALSE)</f>
        <v>20</v>
      </c>
      <c r="F20" s="20">
        <v>2</v>
      </c>
      <c r="G20" s="21">
        <f>VLOOKUP(F20,$J$67:$K$76,2,FALSE)</f>
        <v>15</v>
      </c>
      <c r="H20" s="20"/>
      <c r="I20" s="21"/>
      <c r="J20" s="20"/>
      <c r="K20" s="21"/>
      <c r="L20" s="22">
        <f>SUM(E20,G20,I20,K20)</f>
        <v>35</v>
      </c>
    </row>
    <row r="21" spans="1:13" x14ac:dyDescent="0.15">
      <c r="A21" s="23">
        <v>5</v>
      </c>
      <c r="B21" s="22" t="s">
        <v>96</v>
      </c>
      <c r="C21" s="22">
        <v>84</v>
      </c>
      <c r="D21" s="20">
        <v>5</v>
      </c>
      <c r="E21" s="21">
        <f>VLOOKUP(D21,$J$67:$K$76,2,FALSE)</f>
        <v>8</v>
      </c>
      <c r="F21" s="20"/>
      <c r="G21" s="21"/>
      <c r="H21" s="20">
        <v>3</v>
      </c>
      <c r="I21" s="21">
        <f>VLOOKUP(H21,$J$67:$K$76,2,FALSE)</f>
        <v>12</v>
      </c>
      <c r="J21" s="20"/>
      <c r="K21" s="21"/>
      <c r="L21" s="22">
        <f t="shared" ref="L21:L25" si="1">SUM(E21,G21,I21,K21)</f>
        <v>20</v>
      </c>
    </row>
    <row r="22" spans="1:13" x14ac:dyDescent="0.15">
      <c r="A22" s="23">
        <v>6</v>
      </c>
      <c r="B22" s="7" t="s">
        <v>165</v>
      </c>
      <c r="C22" s="7">
        <v>111</v>
      </c>
      <c r="D22" s="14"/>
      <c r="E22" s="15"/>
      <c r="F22" s="14"/>
      <c r="G22" s="15"/>
      <c r="H22" s="14">
        <v>4</v>
      </c>
      <c r="I22" s="21">
        <f>VLOOKUP(H22,$J$67:$K$76,2,FALSE)</f>
        <v>10</v>
      </c>
      <c r="J22" s="14"/>
      <c r="K22" s="21"/>
      <c r="L22" s="22">
        <f>SUM(E22,G22,I22,K22)</f>
        <v>10</v>
      </c>
    </row>
    <row r="23" spans="1:13" x14ac:dyDescent="0.15">
      <c r="A23" s="23">
        <v>7</v>
      </c>
      <c r="B23" s="22"/>
      <c r="C23" s="22"/>
      <c r="D23" s="20"/>
      <c r="E23" s="21"/>
      <c r="F23" s="20"/>
      <c r="G23" s="21"/>
      <c r="H23" s="20"/>
      <c r="I23" s="21"/>
      <c r="J23" s="20"/>
      <c r="K23" s="21"/>
      <c r="L23" s="22">
        <f>SUM(E23,G23,I23,K23)</f>
        <v>0</v>
      </c>
    </row>
    <row r="24" spans="1:13" x14ac:dyDescent="0.15">
      <c r="A24" s="23">
        <v>8</v>
      </c>
      <c r="B24" s="22"/>
      <c r="C24" s="22"/>
      <c r="D24" s="20"/>
      <c r="E24" s="21"/>
      <c r="F24" s="20"/>
      <c r="G24" s="21"/>
      <c r="H24" s="20"/>
      <c r="I24" s="21"/>
      <c r="J24" s="20"/>
      <c r="K24" s="21"/>
      <c r="L24" s="22">
        <f>SUM(E24,G24,I24,K24)</f>
        <v>0</v>
      </c>
    </row>
    <row r="25" spans="1:13" x14ac:dyDescent="0.15">
      <c r="A25" s="23">
        <v>9</v>
      </c>
      <c r="B25" s="7"/>
      <c r="C25" s="7"/>
      <c r="D25" s="14"/>
      <c r="E25" s="21"/>
      <c r="F25" s="14"/>
      <c r="G25" s="21"/>
      <c r="H25" s="14"/>
      <c r="I25" s="21"/>
      <c r="J25" s="14"/>
      <c r="K25" s="21"/>
      <c r="L25" s="22">
        <f t="shared" si="1"/>
        <v>0</v>
      </c>
    </row>
    <row r="27" spans="1:13" x14ac:dyDescent="0.15">
      <c r="A27" s="74" t="s">
        <v>46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6"/>
    </row>
    <row r="28" spans="1:13" ht="15" customHeight="1" x14ac:dyDescent="0.15">
      <c r="A28" s="77" t="s">
        <v>8</v>
      </c>
      <c r="B28" s="78" t="s">
        <v>0</v>
      </c>
      <c r="C28" s="77" t="s">
        <v>3</v>
      </c>
      <c r="D28" s="78" t="s">
        <v>66</v>
      </c>
      <c r="E28" s="78"/>
      <c r="F28" s="78" t="s">
        <v>71</v>
      </c>
      <c r="G28" s="78"/>
      <c r="H28" s="83" t="s">
        <v>67</v>
      </c>
      <c r="I28" s="84"/>
      <c r="J28" s="83"/>
      <c r="K28" s="84"/>
      <c r="L28" s="19" t="s">
        <v>27</v>
      </c>
      <c r="M28" s="31" t="s">
        <v>42</v>
      </c>
    </row>
    <row r="29" spans="1:13" x14ac:dyDescent="0.15">
      <c r="A29" s="77"/>
      <c r="B29" s="78"/>
      <c r="C29" s="78"/>
      <c r="D29" s="82">
        <v>2</v>
      </c>
      <c r="E29" s="82"/>
      <c r="F29" s="79">
        <v>2</v>
      </c>
      <c r="G29" s="79"/>
      <c r="H29" s="79">
        <v>2</v>
      </c>
      <c r="I29" s="79"/>
      <c r="J29" s="82"/>
      <c r="K29" s="82"/>
      <c r="L29" s="26">
        <f>ROUNDDOWN(AVERAGE(D29:K29),0)</f>
        <v>2</v>
      </c>
      <c r="M29" s="32">
        <f>IF(L29&lt;2,0,IF(L29&lt;4,1,IF(L29&lt;6,2,IF(L29&lt;8,3,3))))</f>
        <v>1</v>
      </c>
    </row>
    <row r="30" spans="1:13" x14ac:dyDescent="0.15">
      <c r="A30" s="77"/>
      <c r="B30" s="78"/>
      <c r="C30" s="78"/>
      <c r="D30" s="11" t="s">
        <v>1</v>
      </c>
      <c r="E30" s="12" t="s">
        <v>2</v>
      </c>
      <c r="F30" s="11" t="s">
        <v>1</v>
      </c>
      <c r="G30" s="12" t="s">
        <v>2</v>
      </c>
      <c r="H30" s="53" t="s">
        <v>1</v>
      </c>
      <c r="I30" s="12" t="s">
        <v>2</v>
      </c>
      <c r="J30" s="11" t="s">
        <v>1</v>
      </c>
      <c r="K30" s="12" t="s">
        <v>2</v>
      </c>
      <c r="L30" s="36" t="s">
        <v>37</v>
      </c>
    </row>
    <row r="31" spans="1:13" x14ac:dyDescent="0.15">
      <c r="A31" s="23">
        <v>1</v>
      </c>
      <c r="B31" s="22" t="s">
        <v>118</v>
      </c>
      <c r="C31" s="22">
        <v>5</v>
      </c>
      <c r="D31" s="20"/>
      <c r="E31" s="21"/>
      <c r="F31" s="20">
        <v>1</v>
      </c>
      <c r="G31" s="21">
        <f>VLOOKUP(F31,$J$67:$K$76,2,FALSE)</f>
        <v>20</v>
      </c>
      <c r="H31" s="20">
        <v>1</v>
      </c>
      <c r="I31" s="21">
        <f>VLOOKUP(H31,$J$67:$K$76,2,FALSE)</f>
        <v>20</v>
      </c>
      <c r="J31" s="20"/>
      <c r="K31" s="21"/>
      <c r="L31" s="22">
        <f>SUM(E31,G31,I31,K31)</f>
        <v>40</v>
      </c>
    </row>
    <row r="32" spans="1:13" x14ac:dyDescent="0.15">
      <c r="A32" s="23">
        <v>2</v>
      </c>
      <c r="B32" s="22" t="s">
        <v>102</v>
      </c>
      <c r="C32" s="22">
        <v>77</v>
      </c>
      <c r="D32" s="20">
        <v>1</v>
      </c>
      <c r="E32" s="21">
        <f>VLOOKUP(D32,$J$67:$K$76,2,FALSE)</f>
        <v>20</v>
      </c>
      <c r="F32" s="20"/>
      <c r="G32" s="21"/>
      <c r="H32" s="20"/>
      <c r="I32" s="21"/>
      <c r="J32" s="20"/>
      <c r="K32" s="21"/>
      <c r="L32" s="22">
        <f t="shared" ref="L32:L35" si="2">SUM(E32,G32,I32,K32)</f>
        <v>20</v>
      </c>
    </row>
    <row r="33" spans="1:13" x14ac:dyDescent="0.15">
      <c r="A33" s="23">
        <v>3</v>
      </c>
      <c r="B33" s="22"/>
      <c r="C33" s="22"/>
      <c r="D33" s="20"/>
      <c r="E33" s="21"/>
      <c r="F33" s="20"/>
      <c r="G33" s="21"/>
      <c r="H33" s="20"/>
      <c r="I33" s="21"/>
      <c r="J33" s="20"/>
      <c r="K33" s="21"/>
      <c r="L33" s="22">
        <f t="shared" si="2"/>
        <v>0</v>
      </c>
    </row>
    <row r="34" spans="1:13" x14ac:dyDescent="0.15">
      <c r="A34" s="23">
        <v>4</v>
      </c>
      <c r="B34" s="22"/>
      <c r="C34" s="22"/>
      <c r="D34" s="20"/>
      <c r="E34" s="21"/>
      <c r="F34" s="20"/>
      <c r="G34" s="21"/>
      <c r="H34" s="20"/>
      <c r="I34" s="21"/>
      <c r="J34" s="20"/>
      <c r="K34" s="21"/>
      <c r="L34" s="22">
        <f t="shared" si="2"/>
        <v>0</v>
      </c>
    </row>
    <row r="35" spans="1:13" x14ac:dyDescent="0.15">
      <c r="A35" s="23">
        <v>5</v>
      </c>
      <c r="B35" s="22"/>
      <c r="C35" s="22"/>
      <c r="D35" s="20"/>
      <c r="E35" s="21"/>
      <c r="F35" s="20"/>
      <c r="G35" s="21"/>
      <c r="H35" s="20"/>
      <c r="I35" s="21"/>
      <c r="J35" s="20"/>
      <c r="K35" s="21"/>
      <c r="L35" s="22">
        <f t="shared" si="2"/>
        <v>0</v>
      </c>
    </row>
    <row r="36" spans="1:13" ht="15" customHeight="1" x14ac:dyDescent="0.15">
      <c r="A36" s="9"/>
    </row>
    <row r="37" spans="1:13" x14ac:dyDescent="0.15">
      <c r="A37" s="74" t="s">
        <v>47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6"/>
    </row>
    <row r="38" spans="1:13" ht="15" customHeight="1" x14ac:dyDescent="0.15">
      <c r="A38" s="77" t="s">
        <v>8</v>
      </c>
      <c r="B38" s="78" t="s">
        <v>0</v>
      </c>
      <c r="C38" s="77" t="s">
        <v>3</v>
      </c>
      <c r="D38" s="78" t="s">
        <v>66</v>
      </c>
      <c r="E38" s="78"/>
      <c r="F38" s="78" t="s">
        <v>71</v>
      </c>
      <c r="G38" s="78"/>
      <c r="H38" s="83" t="s">
        <v>67</v>
      </c>
      <c r="I38" s="84"/>
      <c r="J38" s="83"/>
      <c r="K38" s="84"/>
      <c r="L38" s="35" t="s">
        <v>30</v>
      </c>
      <c r="M38" s="31" t="s">
        <v>42</v>
      </c>
    </row>
    <row r="39" spans="1:13" x14ac:dyDescent="0.15">
      <c r="A39" s="77"/>
      <c r="B39" s="78"/>
      <c r="C39" s="78"/>
      <c r="D39" s="82">
        <v>5</v>
      </c>
      <c r="E39" s="82"/>
      <c r="F39" s="79">
        <v>4</v>
      </c>
      <c r="G39" s="79"/>
      <c r="H39" s="79">
        <v>5</v>
      </c>
      <c r="I39" s="79"/>
      <c r="J39" s="82"/>
      <c r="K39" s="82"/>
      <c r="L39" s="34">
        <f>ROUNDDOWN(AVERAGE(D39:K39),0)</f>
        <v>4</v>
      </c>
      <c r="M39" s="32">
        <f>IF(L39&lt;2,0,IF(L39&lt;4,1,IF(L39&lt;6,2,IF(L39&lt;8,3,3))))</f>
        <v>2</v>
      </c>
    </row>
    <row r="40" spans="1:13" x14ac:dyDescent="0.15">
      <c r="A40" s="77"/>
      <c r="B40" s="78"/>
      <c r="C40" s="78"/>
      <c r="D40" s="11" t="s">
        <v>1</v>
      </c>
      <c r="E40" s="12" t="s">
        <v>2</v>
      </c>
      <c r="F40" s="11" t="s">
        <v>1</v>
      </c>
      <c r="G40" s="12" t="s">
        <v>2</v>
      </c>
      <c r="H40" s="53" t="s">
        <v>1</v>
      </c>
      <c r="I40" s="12" t="s">
        <v>2</v>
      </c>
      <c r="J40" s="11" t="s">
        <v>1</v>
      </c>
      <c r="K40" s="12" t="s">
        <v>2</v>
      </c>
      <c r="L40" s="36" t="s">
        <v>37</v>
      </c>
    </row>
    <row r="41" spans="1:13" ht="15" customHeight="1" x14ac:dyDescent="0.15">
      <c r="A41" s="23">
        <v>1</v>
      </c>
      <c r="B41" s="22" t="s">
        <v>97</v>
      </c>
      <c r="C41" s="22">
        <v>23</v>
      </c>
      <c r="D41" s="20">
        <v>1</v>
      </c>
      <c r="E41" s="21">
        <f>VLOOKUP(D41,$J$67:$K$76,2,FALSE)</f>
        <v>20</v>
      </c>
      <c r="F41" s="20">
        <v>1</v>
      </c>
      <c r="G41" s="21">
        <f>VLOOKUP(F41,$J$67:$K$76,2,FALSE)</f>
        <v>20</v>
      </c>
      <c r="H41" s="20">
        <v>1</v>
      </c>
      <c r="I41" s="21">
        <f>VLOOKUP(H41,$J$67:$K$76,2,FALSE)</f>
        <v>20</v>
      </c>
      <c r="J41" s="20"/>
      <c r="K41" s="21"/>
      <c r="L41" s="22">
        <f>SUM(E41,G41,I41,K41)</f>
        <v>60</v>
      </c>
    </row>
    <row r="42" spans="1:13" ht="15" customHeight="1" x14ac:dyDescent="0.15">
      <c r="A42" s="23">
        <v>2</v>
      </c>
      <c r="B42" s="22" t="s">
        <v>98</v>
      </c>
      <c r="C42" s="22">
        <v>7</v>
      </c>
      <c r="D42" s="20">
        <v>2</v>
      </c>
      <c r="E42" s="21">
        <f>VLOOKUP(D42,$J$67:$K$76,2,FALSE)</f>
        <v>15</v>
      </c>
      <c r="F42" s="20">
        <v>2</v>
      </c>
      <c r="G42" s="21">
        <f>VLOOKUP(F42,$J$67:$K$76,2,FALSE)</f>
        <v>15</v>
      </c>
      <c r="H42" s="20">
        <v>2</v>
      </c>
      <c r="I42" s="21">
        <f>VLOOKUP(H42,$J$67:$K$76,2,FALSE)</f>
        <v>15</v>
      </c>
      <c r="J42" s="20"/>
      <c r="K42" s="21"/>
      <c r="L42" s="22">
        <f t="shared" ref="L42" si="3">SUM(E42,G42,I42,K42)</f>
        <v>45</v>
      </c>
    </row>
    <row r="43" spans="1:13" ht="15" customHeight="1" x14ac:dyDescent="0.15">
      <c r="A43" s="23">
        <v>3</v>
      </c>
      <c r="B43" s="22"/>
      <c r="C43" s="22"/>
      <c r="D43" s="20"/>
      <c r="E43" s="21"/>
      <c r="F43" s="20"/>
      <c r="G43" s="21"/>
      <c r="H43" s="20"/>
      <c r="I43" s="21"/>
      <c r="J43" s="20"/>
      <c r="K43" s="21"/>
      <c r="L43" s="22">
        <f t="shared" ref="L43" si="4">SUM(E43,G43,I43,K43)</f>
        <v>0</v>
      </c>
    </row>
    <row r="45" spans="1:13" ht="15" customHeight="1" x14ac:dyDescent="0.15">
      <c r="A45" s="74" t="s">
        <v>48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6"/>
    </row>
    <row r="46" spans="1:13" ht="15" customHeight="1" x14ac:dyDescent="0.15">
      <c r="A46" s="77" t="s">
        <v>8</v>
      </c>
      <c r="B46" s="78" t="s">
        <v>0</v>
      </c>
      <c r="C46" s="77" t="s">
        <v>3</v>
      </c>
      <c r="D46" s="78" t="s">
        <v>66</v>
      </c>
      <c r="E46" s="78"/>
      <c r="F46" s="78" t="s">
        <v>71</v>
      </c>
      <c r="G46" s="78"/>
      <c r="H46" s="83" t="s">
        <v>67</v>
      </c>
      <c r="I46" s="84"/>
      <c r="J46" s="83"/>
      <c r="K46" s="84"/>
      <c r="L46" s="35" t="s">
        <v>27</v>
      </c>
      <c r="M46" s="31" t="s">
        <v>42</v>
      </c>
    </row>
    <row r="47" spans="1:13" ht="15" customHeight="1" x14ac:dyDescent="0.15">
      <c r="A47" s="77"/>
      <c r="B47" s="78"/>
      <c r="C47" s="78"/>
      <c r="D47" s="82">
        <v>0</v>
      </c>
      <c r="E47" s="82"/>
      <c r="F47" s="79">
        <v>0</v>
      </c>
      <c r="G47" s="79"/>
      <c r="H47" s="79">
        <v>0</v>
      </c>
      <c r="I47" s="79"/>
      <c r="J47" s="82"/>
      <c r="K47" s="82"/>
      <c r="L47" s="34">
        <f>ROUNDDOWN(AVERAGE(D47:K47),0)</f>
        <v>0</v>
      </c>
      <c r="M47" s="32">
        <f>IF(L47&lt;2,0,IF(L47&lt;4,1,IF(L47&lt;6,2,IF(L47&lt;8,3,3))))</f>
        <v>0</v>
      </c>
    </row>
    <row r="48" spans="1:13" ht="15" customHeight="1" x14ac:dyDescent="0.15">
      <c r="A48" s="77"/>
      <c r="B48" s="78"/>
      <c r="C48" s="78"/>
      <c r="D48" s="11" t="s">
        <v>1</v>
      </c>
      <c r="E48" s="12" t="s">
        <v>2</v>
      </c>
      <c r="F48" s="11" t="s">
        <v>1</v>
      </c>
      <c r="G48" s="12" t="s">
        <v>2</v>
      </c>
      <c r="H48" s="53" t="s">
        <v>1</v>
      </c>
      <c r="I48" s="12" t="s">
        <v>2</v>
      </c>
      <c r="J48" s="11" t="s">
        <v>1</v>
      </c>
      <c r="K48" s="12" t="s">
        <v>2</v>
      </c>
      <c r="L48" s="36" t="s">
        <v>37</v>
      </c>
    </row>
    <row r="49" spans="1:13" ht="15" customHeight="1" x14ac:dyDescent="0.15">
      <c r="A49" s="23">
        <v>1</v>
      </c>
      <c r="B49" s="22"/>
      <c r="C49" s="22"/>
      <c r="D49" s="20"/>
      <c r="E49" s="21" t="e">
        <f>VLOOKUP(D49,$J$67:$K$76,2,FALSE)</f>
        <v>#N/A</v>
      </c>
      <c r="F49" s="20"/>
      <c r="G49" s="21"/>
      <c r="H49" s="20"/>
      <c r="I49" s="21"/>
      <c r="J49" s="20"/>
      <c r="K49" s="21"/>
      <c r="L49" s="22" t="e">
        <f>SUM(E49,G49,I49,K49)</f>
        <v>#N/A</v>
      </c>
    </row>
    <row r="50" spans="1:13" ht="15" customHeight="1" x14ac:dyDescent="0.15">
      <c r="A50" s="23">
        <v>2</v>
      </c>
      <c r="B50" s="22"/>
      <c r="C50" s="22"/>
      <c r="D50" s="20"/>
      <c r="E50" s="21"/>
      <c r="F50" s="20"/>
      <c r="G50" s="21"/>
      <c r="H50" s="20"/>
      <c r="I50" s="21"/>
      <c r="J50" s="20"/>
      <c r="K50" s="21"/>
      <c r="L50" s="22">
        <f>SUM(E50,G50,I50,K50)</f>
        <v>0</v>
      </c>
    </row>
    <row r="51" spans="1:13" ht="15" customHeight="1" x14ac:dyDescent="0.15">
      <c r="A51" s="23">
        <v>3</v>
      </c>
      <c r="B51" s="22"/>
      <c r="C51" s="22"/>
      <c r="D51" s="20"/>
      <c r="E51" s="21"/>
      <c r="F51" s="20"/>
      <c r="G51" s="21"/>
      <c r="H51" s="20"/>
      <c r="I51" s="21"/>
      <c r="J51" s="20"/>
      <c r="K51" s="21"/>
      <c r="L51" s="22">
        <f t="shared" ref="L51" si="5">SUM(E51,G51,I51,K51)</f>
        <v>0</v>
      </c>
    </row>
    <row r="53" spans="1:13" ht="15" customHeight="1" x14ac:dyDescent="0.15">
      <c r="A53" s="74" t="s">
        <v>49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6"/>
    </row>
    <row r="54" spans="1:13" ht="15" customHeight="1" x14ac:dyDescent="0.15">
      <c r="A54" s="77" t="s">
        <v>8</v>
      </c>
      <c r="B54" s="78" t="s">
        <v>0</v>
      </c>
      <c r="C54" s="77" t="s">
        <v>3</v>
      </c>
      <c r="D54" s="78" t="s">
        <v>66</v>
      </c>
      <c r="E54" s="78"/>
      <c r="F54" s="78" t="s">
        <v>71</v>
      </c>
      <c r="G54" s="78"/>
      <c r="H54" s="83" t="s">
        <v>67</v>
      </c>
      <c r="I54" s="84"/>
      <c r="J54" s="83"/>
      <c r="K54" s="84"/>
      <c r="L54" s="35" t="s">
        <v>30</v>
      </c>
      <c r="M54" s="31" t="s">
        <v>42</v>
      </c>
    </row>
    <row r="55" spans="1:13" ht="15" customHeight="1" x14ac:dyDescent="0.15">
      <c r="A55" s="77"/>
      <c r="B55" s="78"/>
      <c r="C55" s="78"/>
      <c r="D55" s="82">
        <v>6</v>
      </c>
      <c r="E55" s="82"/>
      <c r="F55" s="79">
        <v>6</v>
      </c>
      <c r="G55" s="79"/>
      <c r="H55" s="79">
        <v>6</v>
      </c>
      <c r="I55" s="79"/>
      <c r="J55" s="82"/>
      <c r="K55" s="82"/>
      <c r="L55" s="34">
        <f>ROUNDDOWN(AVERAGE(D55:K55),0)</f>
        <v>6</v>
      </c>
      <c r="M55" s="32">
        <f>IF(L55&lt;2,0,IF(L55&lt;4,1,IF(L55&lt;6,2,IF(L55&lt;8,3,3))))</f>
        <v>3</v>
      </c>
    </row>
    <row r="56" spans="1:13" ht="15" customHeight="1" x14ac:dyDescent="0.15">
      <c r="A56" s="77"/>
      <c r="B56" s="78"/>
      <c r="C56" s="78"/>
      <c r="D56" s="11" t="s">
        <v>1</v>
      </c>
      <c r="E56" s="12" t="s">
        <v>2</v>
      </c>
      <c r="F56" s="11" t="s">
        <v>1</v>
      </c>
      <c r="G56" s="12" t="s">
        <v>2</v>
      </c>
      <c r="H56" s="53" t="s">
        <v>1</v>
      </c>
      <c r="I56" s="12" t="s">
        <v>2</v>
      </c>
      <c r="J56" s="11" t="s">
        <v>1</v>
      </c>
      <c r="K56" s="12" t="s">
        <v>2</v>
      </c>
      <c r="L56" s="36" t="s">
        <v>37</v>
      </c>
    </row>
    <row r="57" spans="1:13" ht="15" customHeight="1" x14ac:dyDescent="0.15">
      <c r="A57" s="23">
        <v>1</v>
      </c>
      <c r="B57" s="22" t="s">
        <v>99</v>
      </c>
      <c r="C57" s="22">
        <v>118</v>
      </c>
      <c r="D57" s="20">
        <v>1</v>
      </c>
      <c r="E57" s="21">
        <f>VLOOKUP(D57,$J$67:$K$76,2,FALSE)</f>
        <v>20</v>
      </c>
      <c r="F57" s="47">
        <v>1</v>
      </c>
      <c r="G57" s="21">
        <f>VLOOKUP(F57,$J$67:$K$76,2,FALSE)</f>
        <v>20</v>
      </c>
      <c r="H57" s="47">
        <v>1</v>
      </c>
      <c r="I57" s="21">
        <f>VLOOKUP(H57,$J$67:$K$76,2,FALSE)</f>
        <v>20</v>
      </c>
      <c r="J57" s="20"/>
      <c r="K57" s="21"/>
      <c r="L57" s="22">
        <f t="shared" ref="L57:L63" si="6">SUM(E57,G57,I57,K57)</f>
        <v>60</v>
      </c>
    </row>
    <row r="58" spans="1:13" ht="15" customHeight="1" x14ac:dyDescent="0.15">
      <c r="A58" s="23">
        <v>2</v>
      </c>
      <c r="B58" s="7" t="s">
        <v>100</v>
      </c>
      <c r="C58" s="7">
        <v>38</v>
      </c>
      <c r="D58" s="14">
        <v>2</v>
      </c>
      <c r="E58" s="21">
        <f>VLOOKUP(D58,$J$67:$K$76,2,FALSE)</f>
        <v>15</v>
      </c>
      <c r="F58" s="48">
        <v>2</v>
      </c>
      <c r="G58" s="21">
        <f>VLOOKUP(F58,$J$67:$K$76,2,FALSE)</f>
        <v>15</v>
      </c>
      <c r="H58" s="48">
        <v>2</v>
      </c>
      <c r="I58" s="21">
        <f>VLOOKUP(H58,$J$67:$K$76,2,FALSE)</f>
        <v>15</v>
      </c>
      <c r="J58" s="20"/>
      <c r="K58" s="21"/>
      <c r="L58" s="22">
        <f t="shared" si="6"/>
        <v>45</v>
      </c>
    </row>
    <row r="59" spans="1:13" ht="15" customHeight="1" x14ac:dyDescent="0.15">
      <c r="A59" s="23">
        <v>3</v>
      </c>
      <c r="B59" s="22" t="s">
        <v>117</v>
      </c>
      <c r="C59" s="22">
        <v>17</v>
      </c>
      <c r="D59" s="20"/>
      <c r="E59" s="21"/>
      <c r="F59" s="47">
        <v>3</v>
      </c>
      <c r="G59" s="21">
        <f>VLOOKUP(F59,$J$67:$K$76,2,FALSE)</f>
        <v>12</v>
      </c>
      <c r="H59" s="47">
        <v>3</v>
      </c>
      <c r="I59" s="21">
        <f>VLOOKUP(H59,$J$67:$K$76,2,FALSE)</f>
        <v>12</v>
      </c>
      <c r="J59" s="20"/>
      <c r="K59" s="21"/>
      <c r="L59" s="22">
        <f>SUM(E59,G59,I59,K59)</f>
        <v>24</v>
      </c>
    </row>
    <row r="60" spans="1:13" ht="15" customHeight="1" x14ac:dyDescent="0.15">
      <c r="A60" s="23">
        <v>4</v>
      </c>
      <c r="B60" s="22" t="s">
        <v>101</v>
      </c>
      <c r="C60" s="22">
        <v>32</v>
      </c>
      <c r="D60" s="20">
        <v>3</v>
      </c>
      <c r="E60" s="21">
        <f>VLOOKUP(D60,$J$67:$K$76,2,FALSE)</f>
        <v>12</v>
      </c>
      <c r="F60" s="47"/>
      <c r="G60" s="21"/>
      <c r="H60" s="47"/>
      <c r="I60" s="21"/>
      <c r="J60" s="20"/>
      <c r="K60" s="21"/>
      <c r="L60" s="22">
        <f t="shared" si="6"/>
        <v>12</v>
      </c>
    </row>
    <row r="61" spans="1:13" ht="15" customHeight="1" x14ac:dyDescent="0.15">
      <c r="A61" s="23">
        <v>5</v>
      </c>
      <c r="B61" s="22"/>
      <c r="C61" s="22"/>
      <c r="D61" s="20"/>
      <c r="E61" s="21"/>
      <c r="F61" s="47"/>
      <c r="G61" s="21"/>
      <c r="H61" s="47"/>
      <c r="I61" s="21"/>
      <c r="J61" s="20"/>
      <c r="K61" s="21"/>
      <c r="L61" s="22">
        <f t="shared" si="6"/>
        <v>0</v>
      </c>
    </row>
    <row r="62" spans="1:13" ht="15" customHeight="1" x14ac:dyDescent="0.15">
      <c r="A62" s="23">
        <v>6</v>
      </c>
      <c r="B62" s="22"/>
      <c r="C62" s="22"/>
      <c r="D62" s="20"/>
      <c r="E62" s="21"/>
      <c r="F62" s="47"/>
      <c r="G62" s="21"/>
      <c r="H62" s="47"/>
      <c r="I62" s="21"/>
      <c r="J62" s="20"/>
      <c r="K62" s="21"/>
      <c r="L62" s="22">
        <f t="shared" si="6"/>
        <v>0</v>
      </c>
    </row>
    <row r="63" spans="1:13" ht="15" customHeight="1" x14ac:dyDescent="0.15">
      <c r="A63" s="23">
        <v>7</v>
      </c>
      <c r="B63" s="7"/>
      <c r="C63" s="7"/>
      <c r="D63" s="14"/>
      <c r="E63" s="21"/>
      <c r="F63" s="14"/>
      <c r="G63" s="21"/>
      <c r="H63" s="14"/>
      <c r="I63" s="21"/>
      <c r="J63" s="14"/>
      <c r="K63" s="21"/>
      <c r="L63" s="22">
        <f t="shared" si="6"/>
        <v>0</v>
      </c>
    </row>
    <row r="64" spans="1:13" ht="15" customHeight="1" x14ac:dyDescent="0.15">
      <c r="A64" s="23">
        <v>8</v>
      </c>
      <c r="B64" s="7"/>
      <c r="C64" s="7"/>
      <c r="D64" s="14"/>
      <c r="E64" s="15"/>
      <c r="F64" s="14"/>
      <c r="G64" s="15"/>
      <c r="H64" s="14"/>
      <c r="I64" s="15"/>
      <c r="J64" s="14"/>
      <c r="K64" s="21"/>
      <c r="L64" s="22">
        <f t="shared" ref="L64" si="7">SUM(E64,G64,I64,K64)</f>
        <v>0</v>
      </c>
    </row>
    <row r="66" spans="10:11" ht="15" customHeight="1" x14ac:dyDescent="0.15">
      <c r="J66" s="8" t="s">
        <v>26</v>
      </c>
    </row>
    <row r="67" spans="10:11" ht="15" customHeight="1" x14ac:dyDescent="0.15">
      <c r="J67" s="29">
        <v>1</v>
      </c>
      <c r="K67" s="28">
        <v>20</v>
      </c>
    </row>
    <row r="68" spans="10:11" ht="15" customHeight="1" x14ac:dyDescent="0.15">
      <c r="J68" s="29">
        <v>2</v>
      </c>
      <c r="K68" s="28">
        <v>15</v>
      </c>
    </row>
    <row r="69" spans="10:11" ht="15" customHeight="1" x14ac:dyDescent="0.15">
      <c r="J69" s="29">
        <v>3</v>
      </c>
      <c r="K69" s="28">
        <v>12</v>
      </c>
    </row>
    <row r="70" spans="10:11" ht="15" customHeight="1" x14ac:dyDescent="0.15">
      <c r="J70" s="29">
        <v>4</v>
      </c>
      <c r="K70" s="28">
        <v>10</v>
      </c>
    </row>
    <row r="71" spans="10:11" ht="15" customHeight="1" x14ac:dyDescent="0.15">
      <c r="J71" s="29">
        <v>5</v>
      </c>
      <c r="K71" s="28">
        <v>8</v>
      </c>
    </row>
    <row r="72" spans="10:11" ht="15" customHeight="1" x14ac:dyDescent="0.15">
      <c r="J72" s="29">
        <v>6</v>
      </c>
      <c r="K72" s="28">
        <v>6</v>
      </c>
    </row>
    <row r="73" spans="10:11" ht="15" customHeight="1" x14ac:dyDescent="0.15">
      <c r="J73" s="29">
        <v>7</v>
      </c>
      <c r="K73" s="28">
        <v>4</v>
      </c>
    </row>
    <row r="74" spans="10:11" ht="15" customHeight="1" x14ac:dyDescent="0.15">
      <c r="J74" s="29">
        <v>8</v>
      </c>
      <c r="K74" s="28">
        <v>3</v>
      </c>
    </row>
    <row r="75" spans="10:11" ht="15" customHeight="1" x14ac:dyDescent="0.15">
      <c r="J75" s="29">
        <v>9</v>
      </c>
      <c r="K75" s="28">
        <v>2</v>
      </c>
    </row>
    <row r="76" spans="10:11" ht="15" customHeight="1" x14ac:dyDescent="0.15">
      <c r="J76" s="29">
        <v>10</v>
      </c>
      <c r="K76" s="28">
        <v>1</v>
      </c>
    </row>
  </sheetData>
  <sortState ref="A57:L63">
    <sortCondition descending="1" ref="L57:L63"/>
  </sortState>
  <mergeCells count="72">
    <mergeCell ref="A3:L3"/>
    <mergeCell ref="A4:A6"/>
    <mergeCell ref="B4:B6"/>
    <mergeCell ref="C4:C6"/>
    <mergeCell ref="D4:E4"/>
    <mergeCell ref="F4:G4"/>
    <mergeCell ref="J4:K4"/>
    <mergeCell ref="D5:E5"/>
    <mergeCell ref="F5:G5"/>
    <mergeCell ref="J5:K5"/>
    <mergeCell ref="H4:I4"/>
    <mergeCell ref="H5:I5"/>
    <mergeCell ref="A13:L13"/>
    <mergeCell ref="A14:A16"/>
    <mergeCell ref="B14:B16"/>
    <mergeCell ref="C14:C16"/>
    <mergeCell ref="D14:E14"/>
    <mergeCell ref="F14:G14"/>
    <mergeCell ref="J14:K14"/>
    <mergeCell ref="D15:E15"/>
    <mergeCell ref="F15:G15"/>
    <mergeCell ref="J15:K15"/>
    <mergeCell ref="H14:I14"/>
    <mergeCell ref="H15:I15"/>
    <mergeCell ref="A27:L27"/>
    <mergeCell ref="F28:G28"/>
    <mergeCell ref="J28:K28"/>
    <mergeCell ref="D29:E29"/>
    <mergeCell ref="F29:G29"/>
    <mergeCell ref="J29:K29"/>
    <mergeCell ref="A28:A30"/>
    <mergeCell ref="B28:B30"/>
    <mergeCell ref="C28:C30"/>
    <mergeCell ref="D28:E28"/>
    <mergeCell ref="H28:I28"/>
    <mergeCell ref="H29:I29"/>
    <mergeCell ref="A37:L37"/>
    <mergeCell ref="A38:A40"/>
    <mergeCell ref="B38:B40"/>
    <mergeCell ref="C38:C40"/>
    <mergeCell ref="D38:E38"/>
    <mergeCell ref="F38:G38"/>
    <mergeCell ref="J38:K38"/>
    <mergeCell ref="D39:E39"/>
    <mergeCell ref="F39:G39"/>
    <mergeCell ref="J39:K39"/>
    <mergeCell ref="H38:I38"/>
    <mergeCell ref="H39:I39"/>
    <mergeCell ref="A53:L53"/>
    <mergeCell ref="A54:A56"/>
    <mergeCell ref="B54:B56"/>
    <mergeCell ref="C54:C56"/>
    <mergeCell ref="D54:E54"/>
    <mergeCell ref="F54:G54"/>
    <mergeCell ref="J54:K54"/>
    <mergeCell ref="D55:E55"/>
    <mergeCell ref="F55:G55"/>
    <mergeCell ref="J55:K55"/>
    <mergeCell ref="H54:I54"/>
    <mergeCell ref="H55:I55"/>
    <mergeCell ref="A45:L45"/>
    <mergeCell ref="A46:A48"/>
    <mergeCell ref="B46:B48"/>
    <mergeCell ref="C46:C48"/>
    <mergeCell ref="D46:E46"/>
    <mergeCell ref="F46:G46"/>
    <mergeCell ref="J46:K46"/>
    <mergeCell ref="D47:E47"/>
    <mergeCell ref="F47:G47"/>
    <mergeCell ref="J47:K47"/>
    <mergeCell ref="H46:I46"/>
    <mergeCell ref="H47:I47"/>
  </mergeCells>
  <phoneticPr fontId="1"/>
  <printOptions horizontalCentered="1"/>
  <pageMargins left="0.11811023622047245" right="0.11811023622047245" top="0.31496062992125984" bottom="0" header="0.31496062992125984" footer="0.31496062992125984"/>
  <pageSetup paperSize="9" scale="85" orientation="portrait" r:id="rId1"/>
  <rowBreaks count="1" manualBreakCount="1">
    <brk id="65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abSelected="1" zoomScaleNormal="100" workbookViewId="0">
      <selection activeCell="E8" sqref="E8"/>
    </sheetView>
  </sheetViews>
  <sheetFormatPr defaultColWidth="9" defaultRowHeight="15" x14ac:dyDescent="0.15"/>
  <cols>
    <col min="1" max="1" width="7.5" style="8" customWidth="1"/>
    <col min="2" max="2" width="17.5" style="8" customWidth="1"/>
    <col min="3" max="3" width="6.25" style="8" customWidth="1"/>
    <col min="4" max="4" width="5.625" style="8" customWidth="1"/>
    <col min="5" max="5" width="7.5" style="8" customWidth="1"/>
    <col min="6" max="6" width="5.625" style="8" customWidth="1"/>
    <col min="7" max="7" width="7.5" style="8" customWidth="1"/>
    <col min="8" max="8" width="5.625" style="8" customWidth="1"/>
    <col min="9" max="9" width="7.5" style="8" customWidth="1"/>
    <col min="10" max="10" width="5.625" style="8" customWidth="1"/>
    <col min="11" max="11" width="7.5" style="8" customWidth="1"/>
    <col min="12" max="12" width="10" style="8" customWidth="1"/>
    <col min="13" max="13" width="12.5" style="8" customWidth="1"/>
    <col min="14" max="16384" width="9" style="8"/>
  </cols>
  <sheetData>
    <row r="1" spans="1:13" ht="21.75" customHeight="1" x14ac:dyDescent="0.15">
      <c r="A1" s="9" t="s">
        <v>57</v>
      </c>
    </row>
    <row r="3" spans="1:13" x14ac:dyDescent="0.15">
      <c r="A3" s="74" t="s">
        <v>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6"/>
    </row>
    <row r="4" spans="1:13" ht="15" customHeight="1" x14ac:dyDescent="0.15">
      <c r="A4" s="77" t="s">
        <v>8</v>
      </c>
      <c r="B4" s="78" t="s">
        <v>0</v>
      </c>
      <c r="C4" s="77" t="s">
        <v>3</v>
      </c>
      <c r="D4" s="78" t="s">
        <v>59</v>
      </c>
      <c r="E4" s="78"/>
      <c r="F4" s="78" t="s">
        <v>52</v>
      </c>
      <c r="G4" s="78"/>
      <c r="H4" s="78" t="s">
        <v>68</v>
      </c>
      <c r="I4" s="78"/>
      <c r="J4" s="78"/>
      <c r="K4" s="78"/>
      <c r="L4" s="71" t="s">
        <v>27</v>
      </c>
      <c r="M4" s="31" t="s">
        <v>43</v>
      </c>
    </row>
    <row r="5" spans="1:13" x14ac:dyDescent="0.15">
      <c r="A5" s="77"/>
      <c r="B5" s="78"/>
      <c r="C5" s="78"/>
      <c r="D5" s="79">
        <v>4</v>
      </c>
      <c r="E5" s="79"/>
      <c r="F5" s="79">
        <v>0</v>
      </c>
      <c r="G5" s="79"/>
      <c r="H5" s="79">
        <v>4</v>
      </c>
      <c r="I5" s="79"/>
      <c r="J5" s="82"/>
      <c r="K5" s="82"/>
      <c r="L5" s="72">
        <f>ROUNDDOWN(AVERAGE(D5:K5),0)</f>
        <v>2</v>
      </c>
      <c r="M5" s="32">
        <f>IF(L5&lt;2,0,IF(L5&lt;4,1,IF(L5&lt;6,2,IF(L5&lt;8,3,IF(L5&lt;10,4,IF(L5&lt;12,5,6))))))</f>
        <v>1</v>
      </c>
    </row>
    <row r="6" spans="1:13" x14ac:dyDescent="0.15">
      <c r="A6" s="77"/>
      <c r="B6" s="78"/>
      <c r="C6" s="78"/>
      <c r="D6" s="73" t="s">
        <v>1</v>
      </c>
      <c r="E6" s="12" t="s">
        <v>2</v>
      </c>
      <c r="F6" s="73" t="s">
        <v>1</v>
      </c>
      <c r="G6" s="12" t="s">
        <v>2</v>
      </c>
      <c r="H6" s="73" t="s">
        <v>1</v>
      </c>
      <c r="I6" s="12" t="s">
        <v>2</v>
      </c>
      <c r="J6" s="73" t="s">
        <v>1</v>
      </c>
      <c r="K6" s="12" t="s">
        <v>2</v>
      </c>
      <c r="L6" s="71" t="s">
        <v>29</v>
      </c>
    </row>
    <row r="7" spans="1:13" x14ac:dyDescent="0.15">
      <c r="A7" s="23">
        <v>1</v>
      </c>
      <c r="B7" s="22" t="s">
        <v>187</v>
      </c>
      <c r="C7" s="22">
        <v>25</v>
      </c>
      <c r="D7" s="20"/>
      <c r="E7" s="21"/>
      <c r="F7" s="20"/>
      <c r="G7" s="21"/>
      <c r="H7" s="20">
        <v>1</v>
      </c>
      <c r="I7" s="21">
        <f>VLOOKUP(H7,$J$64:$K$73,2,FALSE)</f>
        <v>20</v>
      </c>
      <c r="J7" s="20"/>
      <c r="K7" s="21"/>
      <c r="L7" s="22">
        <f>SUM(E7,G7,I7,K7)</f>
        <v>20</v>
      </c>
    </row>
    <row r="8" spans="1:13" x14ac:dyDescent="0.15">
      <c r="A8" s="23">
        <v>2</v>
      </c>
      <c r="B8" s="22" t="s">
        <v>103</v>
      </c>
      <c r="C8" s="22">
        <v>27</v>
      </c>
      <c r="D8" s="20">
        <v>1</v>
      </c>
      <c r="E8" s="21">
        <f>VLOOKUP(D8,$J$64:$K$73,2,FALSE)</f>
        <v>20</v>
      </c>
      <c r="F8" s="20"/>
      <c r="G8" s="21"/>
      <c r="H8" s="20"/>
      <c r="I8" s="21"/>
      <c r="J8" s="20"/>
      <c r="K8" s="21"/>
      <c r="L8" s="22">
        <f>SUM(E8,G8,I8,K8)</f>
        <v>20</v>
      </c>
    </row>
    <row r="9" spans="1:13" x14ac:dyDescent="0.15">
      <c r="A9" s="23">
        <v>3</v>
      </c>
      <c r="B9" s="22" t="s">
        <v>188</v>
      </c>
      <c r="C9" s="22">
        <v>32</v>
      </c>
      <c r="D9" s="20"/>
      <c r="E9" s="21"/>
      <c r="F9" s="20"/>
      <c r="G9" s="21"/>
      <c r="H9" s="20">
        <v>2</v>
      </c>
      <c r="I9" s="21">
        <f>VLOOKUP(H9,$J$64:$K$73,2,FALSE)</f>
        <v>15</v>
      </c>
      <c r="J9" s="20"/>
      <c r="K9" s="21"/>
      <c r="L9" s="22">
        <f>SUM(E9,G9,I9,K9)</f>
        <v>15</v>
      </c>
    </row>
    <row r="10" spans="1:13" x14ac:dyDescent="0.15">
      <c r="A10" s="23">
        <v>4</v>
      </c>
      <c r="B10" s="22" t="s">
        <v>104</v>
      </c>
      <c r="C10" s="22">
        <v>54</v>
      </c>
      <c r="D10" s="20">
        <v>2</v>
      </c>
      <c r="E10" s="21">
        <f>VLOOKUP(D10,$J$64:$K$73,2,FALSE)</f>
        <v>15</v>
      </c>
      <c r="F10" s="20"/>
      <c r="G10" s="21"/>
      <c r="H10" s="20"/>
      <c r="I10" s="21"/>
      <c r="J10" s="20"/>
      <c r="K10" s="21"/>
      <c r="L10" s="22">
        <f t="shared" ref="L10" si="0">SUM(E10,G10,I10,K10)</f>
        <v>15</v>
      </c>
    </row>
    <row r="11" spans="1:13" x14ac:dyDescent="0.15">
      <c r="A11" s="23">
        <v>5</v>
      </c>
      <c r="B11" s="22"/>
      <c r="C11" s="22"/>
      <c r="D11" s="20"/>
      <c r="E11" s="21"/>
      <c r="F11" s="20"/>
      <c r="G11" s="21"/>
      <c r="H11" s="20"/>
      <c r="I11" s="21"/>
      <c r="J11" s="20"/>
      <c r="K11" s="21"/>
      <c r="L11" s="22"/>
    </row>
    <row r="13" spans="1:13" x14ac:dyDescent="0.15">
      <c r="A13" s="74" t="s">
        <v>5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6"/>
    </row>
    <row r="14" spans="1:13" ht="15" customHeight="1" x14ac:dyDescent="0.15">
      <c r="A14" s="77" t="s">
        <v>8</v>
      </c>
      <c r="B14" s="78" t="s">
        <v>0</v>
      </c>
      <c r="C14" s="77" t="s">
        <v>3</v>
      </c>
      <c r="D14" s="78" t="s">
        <v>59</v>
      </c>
      <c r="E14" s="78"/>
      <c r="F14" s="78" t="s">
        <v>52</v>
      </c>
      <c r="G14" s="78"/>
      <c r="H14" s="78" t="s">
        <v>68</v>
      </c>
      <c r="I14" s="78"/>
      <c r="J14" s="78"/>
      <c r="K14" s="78"/>
      <c r="L14" s="71" t="s">
        <v>27</v>
      </c>
      <c r="M14" s="31" t="s">
        <v>42</v>
      </c>
    </row>
    <row r="15" spans="1:13" x14ac:dyDescent="0.15">
      <c r="A15" s="77"/>
      <c r="B15" s="78"/>
      <c r="C15" s="78"/>
      <c r="D15" s="79">
        <v>5</v>
      </c>
      <c r="E15" s="79"/>
      <c r="F15" s="79">
        <v>7</v>
      </c>
      <c r="G15" s="79"/>
      <c r="H15" s="79">
        <v>9</v>
      </c>
      <c r="I15" s="79"/>
      <c r="J15" s="82"/>
      <c r="K15" s="82"/>
      <c r="L15" s="72">
        <f>ROUNDDOWN(AVERAGE(D15:K15),0)</f>
        <v>7</v>
      </c>
      <c r="M15" s="32">
        <f>IF(L15&lt;2,0,IF(L15&lt;4,1,IF(L15&lt;6,2,IF(L15&lt;8,3,IF(L15&lt;10,4,IF(L15&lt;12,5,6))))))</f>
        <v>3</v>
      </c>
    </row>
    <row r="16" spans="1:13" x14ac:dyDescent="0.15">
      <c r="A16" s="77"/>
      <c r="B16" s="78"/>
      <c r="C16" s="78"/>
      <c r="D16" s="73" t="s">
        <v>1</v>
      </c>
      <c r="E16" s="12" t="s">
        <v>2</v>
      </c>
      <c r="F16" s="73" t="s">
        <v>1</v>
      </c>
      <c r="G16" s="12" t="s">
        <v>2</v>
      </c>
      <c r="H16" s="73" t="s">
        <v>1</v>
      </c>
      <c r="I16" s="12" t="s">
        <v>2</v>
      </c>
      <c r="J16" s="73" t="s">
        <v>1</v>
      </c>
      <c r="K16" s="12" t="s">
        <v>2</v>
      </c>
      <c r="L16" s="71" t="s">
        <v>29</v>
      </c>
    </row>
    <row r="17" spans="1:13" x14ac:dyDescent="0.15">
      <c r="A17" s="23">
        <v>1</v>
      </c>
      <c r="B17" s="22" t="s">
        <v>105</v>
      </c>
      <c r="C17" s="22">
        <v>72</v>
      </c>
      <c r="D17" s="20">
        <v>1</v>
      </c>
      <c r="E17" s="21">
        <f>VLOOKUP(D17,$J$64:$K$73,2,FALSE)</f>
        <v>20</v>
      </c>
      <c r="F17" s="20">
        <v>3</v>
      </c>
      <c r="G17" s="21">
        <f>VLOOKUP(F17,$J$64:$K$73,2,FALSE)</f>
        <v>12</v>
      </c>
      <c r="H17" s="20">
        <v>1</v>
      </c>
      <c r="I17" s="21">
        <f>VLOOKUP(H17,$J$64:$K$73,2,FALSE)</f>
        <v>20</v>
      </c>
      <c r="J17" s="20"/>
      <c r="K17" s="21"/>
      <c r="L17" s="22">
        <f t="shared" ref="L17:L23" si="1">SUM(E17,G17,I17,K17)</f>
        <v>52</v>
      </c>
    </row>
    <row r="18" spans="1:13" x14ac:dyDescent="0.15">
      <c r="A18" s="23">
        <v>2</v>
      </c>
      <c r="B18" s="22" t="s">
        <v>158</v>
      </c>
      <c r="C18" s="22">
        <v>21</v>
      </c>
      <c r="D18" s="20">
        <v>2</v>
      </c>
      <c r="E18" s="21">
        <f>VLOOKUP(D18,$J$64:$K$73,2,FALSE)</f>
        <v>15</v>
      </c>
      <c r="F18" s="20">
        <v>1</v>
      </c>
      <c r="G18" s="21">
        <f>VLOOKUP(F18,$J$64:$K$73,2,FALSE)</f>
        <v>20</v>
      </c>
      <c r="H18" s="20">
        <v>2</v>
      </c>
      <c r="I18" s="21">
        <f>VLOOKUP(H18,$J$64:$K$73,2,FALSE)</f>
        <v>15</v>
      </c>
      <c r="J18" s="20"/>
      <c r="K18" s="21"/>
      <c r="L18" s="22">
        <f>SUM(E18,G18,I18,K18)</f>
        <v>50</v>
      </c>
    </row>
    <row r="19" spans="1:13" x14ac:dyDescent="0.15">
      <c r="A19" s="23">
        <v>3</v>
      </c>
      <c r="B19" s="22" t="s">
        <v>193</v>
      </c>
      <c r="C19" s="22">
        <v>26</v>
      </c>
      <c r="D19" s="20"/>
      <c r="E19" s="21"/>
      <c r="F19" s="20">
        <v>2</v>
      </c>
      <c r="G19" s="21">
        <f>VLOOKUP(F19,$J$64:$K$73,2,FALSE)</f>
        <v>15</v>
      </c>
      <c r="H19" s="20">
        <v>4</v>
      </c>
      <c r="I19" s="21">
        <f>VLOOKUP(H19,$J$64:$K$73,2,FALSE)</f>
        <v>10</v>
      </c>
      <c r="J19" s="20"/>
      <c r="K19" s="21"/>
      <c r="L19" s="22">
        <f t="shared" si="1"/>
        <v>25</v>
      </c>
    </row>
    <row r="20" spans="1:13" x14ac:dyDescent="0.15">
      <c r="A20" s="23">
        <v>4</v>
      </c>
      <c r="B20" s="22" t="s">
        <v>189</v>
      </c>
      <c r="C20" s="22">
        <v>3</v>
      </c>
      <c r="D20" s="20"/>
      <c r="E20" s="21"/>
      <c r="F20" s="20"/>
      <c r="G20" s="21"/>
      <c r="H20" s="20">
        <v>3</v>
      </c>
      <c r="I20" s="21">
        <f>VLOOKUP(H20,$J$64:$K$73,2,FALSE)</f>
        <v>12</v>
      </c>
      <c r="J20" s="20"/>
      <c r="K20" s="21"/>
      <c r="L20" s="22">
        <f t="shared" si="1"/>
        <v>12</v>
      </c>
    </row>
    <row r="21" spans="1:13" x14ac:dyDescent="0.15">
      <c r="A21" s="23">
        <v>5</v>
      </c>
      <c r="B21" s="22" t="s">
        <v>190</v>
      </c>
      <c r="C21" s="22">
        <v>84</v>
      </c>
      <c r="D21" s="20"/>
      <c r="E21" s="21"/>
      <c r="F21" s="20"/>
      <c r="G21" s="21"/>
      <c r="H21" s="20"/>
      <c r="I21" s="21"/>
      <c r="J21" s="20"/>
      <c r="K21" s="21"/>
      <c r="L21" s="22">
        <f t="shared" si="1"/>
        <v>0</v>
      </c>
    </row>
    <row r="22" spans="1:13" x14ac:dyDescent="0.15">
      <c r="A22" s="23">
        <v>6</v>
      </c>
      <c r="B22" s="22" t="s">
        <v>191</v>
      </c>
      <c r="C22" s="22">
        <v>57</v>
      </c>
      <c r="D22" s="20"/>
      <c r="E22" s="21"/>
      <c r="F22" s="20"/>
      <c r="G22" s="21"/>
      <c r="H22" s="20"/>
      <c r="I22" s="21"/>
      <c r="J22" s="20"/>
      <c r="K22" s="21"/>
      <c r="L22" s="22">
        <f t="shared" si="1"/>
        <v>0</v>
      </c>
    </row>
    <row r="23" spans="1:13" x14ac:dyDescent="0.15">
      <c r="A23" s="23">
        <v>7</v>
      </c>
      <c r="B23" s="22"/>
      <c r="C23" s="22"/>
      <c r="D23" s="20"/>
      <c r="E23" s="21"/>
      <c r="F23" s="20"/>
      <c r="G23" s="21"/>
      <c r="H23" s="20"/>
      <c r="I23" s="21"/>
      <c r="J23" s="14"/>
      <c r="K23" s="21"/>
      <c r="L23" s="22">
        <f t="shared" si="1"/>
        <v>0</v>
      </c>
    </row>
    <row r="25" spans="1:13" x14ac:dyDescent="0.15">
      <c r="A25" s="74" t="s">
        <v>25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6"/>
    </row>
    <row r="26" spans="1:13" ht="15" customHeight="1" x14ac:dyDescent="0.15">
      <c r="A26" s="77" t="s">
        <v>8</v>
      </c>
      <c r="B26" s="78" t="s">
        <v>0</v>
      </c>
      <c r="C26" s="77" t="s">
        <v>3</v>
      </c>
      <c r="D26" s="78" t="s">
        <v>59</v>
      </c>
      <c r="E26" s="78"/>
      <c r="F26" s="78" t="s">
        <v>52</v>
      </c>
      <c r="G26" s="78"/>
      <c r="H26" s="78" t="s">
        <v>68</v>
      </c>
      <c r="I26" s="78"/>
      <c r="J26" s="78"/>
      <c r="K26" s="78"/>
      <c r="L26" s="71" t="s">
        <v>27</v>
      </c>
      <c r="M26" s="31" t="s">
        <v>42</v>
      </c>
    </row>
    <row r="27" spans="1:13" x14ac:dyDescent="0.15">
      <c r="A27" s="77"/>
      <c r="B27" s="78"/>
      <c r="C27" s="78"/>
      <c r="D27" s="79">
        <v>0</v>
      </c>
      <c r="E27" s="79"/>
      <c r="F27" s="79">
        <v>0</v>
      </c>
      <c r="G27" s="79"/>
      <c r="H27" s="79">
        <v>0</v>
      </c>
      <c r="I27" s="79"/>
      <c r="J27" s="82"/>
      <c r="K27" s="82"/>
      <c r="L27" s="72">
        <f>ROUNDDOWN(AVERAGE(D27:K27),0)</f>
        <v>0</v>
      </c>
      <c r="M27" s="32">
        <f>IF(L27&lt;2,0,IF(L27&lt;4,1,IF(L27&lt;6,2,IF(L27&lt;8,3,IF(L27&lt;10,4,IF(L27&lt;12,5,6))))))</f>
        <v>0</v>
      </c>
    </row>
    <row r="28" spans="1:13" x14ac:dyDescent="0.15">
      <c r="A28" s="77"/>
      <c r="B28" s="78"/>
      <c r="C28" s="78"/>
      <c r="D28" s="73" t="s">
        <v>1</v>
      </c>
      <c r="E28" s="12" t="s">
        <v>2</v>
      </c>
      <c r="F28" s="73" t="s">
        <v>1</v>
      </c>
      <c r="G28" s="12" t="s">
        <v>2</v>
      </c>
      <c r="H28" s="73" t="s">
        <v>1</v>
      </c>
      <c r="I28" s="12" t="s">
        <v>2</v>
      </c>
      <c r="J28" s="73" t="s">
        <v>1</v>
      </c>
      <c r="K28" s="12" t="s">
        <v>2</v>
      </c>
      <c r="L28" s="71" t="s">
        <v>28</v>
      </c>
    </row>
    <row r="29" spans="1:13" x14ac:dyDescent="0.15">
      <c r="A29" s="13">
        <v>1</v>
      </c>
      <c r="B29" s="7"/>
      <c r="C29" s="7"/>
      <c r="D29" s="14"/>
      <c r="E29" s="21" t="e">
        <f>VLOOKUP(D29,$J$64:$K$73,2,FALSE)</f>
        <v>#N/A</v>
      </c>
      <c r="F29" s="14"/>
      <c r="G29" s="21"/>
      <c r="H29" s="14"/>
      <c r="I29" s="21"/>
      <c r="J29" s="14"/>
      <c r="K29" s="21"/>
      <c r="L29" s="22" t="e">
        <f t="shared" ref="L29" si="2">SUM(E29,G29,I29,K29)</f>
        <v>#N/A</v>
      </c>
    </row>
    <row r="31" spans="1:13" ht="15" customHeight="1" x14ac:dyDescent="0.15">
      <c r="A31" s="74" t="s">
        <v>24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6"/>
    </row>
    <row r="32" spans="1:13" ht="15" customHeight="1" x14ac:dyDescent="0.15">
      <c r="A32" s="77" t="s">
        <v>8</v>
      </c>
      <c r="B32" s="78" t="s">
        <v>0</v>
      </c>
      <c r="C32" s="77" t="s">
        <v>3</v>
      </c>
      <c r="D32" s="78" t="s">
        <v>59</v>
      </c>
      <c r="E32" s="78"/>
      <c r="F32" s="78" t="s">
        <v>52</v>
      </c>
      <c r="G32" s="78"/>
      <c r="H32" s="78" t="s">
        <v>68</v>
      </c>
      <c r="I32" s="78"/>
      <c r="J32" s="78"/>
      <c r="K32" s="78"/>
      <c r="L32" s="71" t="s">
        <v>27</v>
      </c>
      <c r="M32" s="31" t="s">
        <v>42</v>
      </c>
    </row>
    <row r="33" spans="1:13" ht="15" customHeight="1" x14ac:dyDescent="0.15">
      <c r="A33" s="77"/>
      <c r="B33" s="78"/>
      <c r="C33" s="78"/>
      <c r="D33" s="79">
        <v>0</v>
      </c>
      <c r="E33" s="79"/>
      <c r="F33" s="79">
        <v>0</v>
      </c>
      <c r="G33" s="79"/>
      <c r="H33" s="79">
        <v>0</v>
      </c>
      <c r="I33" s="79"/>
      <c r="J33" s="82"/>
      <c r="K33" s="82"/>
      <c r="L33" s="72">
        <f>ROUNDDOWN(AVERAGE(D33:K33),0)</f>
        <v>0</v>
      </c>
      <c r="M33" s="32">
        <f>IF(L33&lt;2,0,IF(L33&lt;4,1,IF(L33&lt;6,2,IF(L33&lt;8,3,3))))</f>
        <v>0</v>
      </c>
    </row>
    <row r="34" spans="1:13" x14ac:dyDescent="0.15">
      <c r="A34" s="77"/>
      <c r="B34" s="78"/>
      <c r="C34" s="78"/>
      <c r="D34" s="73" t="s">
        <v>1</v>
      </c>
      <c r="E34" s="12" t="s">
        <v>2</v>
      </c>
      <c r="F34" s="73" t="s">
        <v>1</v>
      </c>
      <c r="G34" s="12" t="s">
        <v>2</v>
      </c>
      <c r="H34" s="73" t="s">
        <v>1</v>
      </c>
      <c r="I34" s="12" t="s">
        <v>2</v>
      </c>
      <c r="J34" s="73" t="s">
        <v>1</v>
      </c>
      <c r="K34" s="12" t="s">
        <v>2</v>
      </c>
      <c r="L34" s="71" t="s">
        <v>28</v>
      </c>
    </row>
    <row r="35" spans="1:13" x14ac:dyDescent="0.15">
      <c r="A35" s="23">
        <v>1</v>
      </c>
      <c r="B35" s="22"/>
      <c r="C35" s="22"/>
      <c r="D35" s="20"/>
      <c r="E35" s="21" t="e">
        <f>VLOOKUP(D35,$J$64:$K$73,2,FALSE)</f>
        <v>#N/A</v>
      </c>
      <c r="F35" s="20"/>
      <c r="G35" s="21"/>
      <c r="H35" s="20"/>
      <c r="I35" s="21"/>
      <c r="J35" s="20"/>
      <c r="K35" s="21"/>
      <c r="L35" s="22" t="e">
        <f t="shared" ref="L35" si="3">SUM(E35,G35,I35,K35)</f>
        <v>#N/A</v>
      </c>
    </row>
    <row r="37" spans="1:13" x14ac:dyDescent="0.15">
      <c r="A37" s="74" t="s">
        <v>36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6"/>
    </row>
    <row r="38" spans="1:13" ht="15" customHeight="1" x14ac:dyDescent="0.15">
      <c r="A38" s="77" t="s">
        <v>8</v>
      </c>
      <c r="B38" s="78" t="s">
        <v>0</v>
      </c>
      <c r="C38" s="77" t="s">
        <v>3</v>
      </c>
      <c r="D38" s="78" t="s">
        <v>59</v>
      </c>
      <c r="E38" s="78"/>
      <c r="F38" s="78" t="s">
        <v>52</v>
      </c>
      <c r="G38" s="78"/>
      <c r="H38" s="78" t="s">
        <v>68</v>
      </c>
      <c r="I38" s="78"/>
      <c r="J38" s="78"/>
      <c r="K38" s="78"/>
      <c r="L38" s="71" t="s">
        <v>27</v>
      </c>
    </row>
    <row r="39" spans="1:13" ht="15" customHeight="1" x14ac:dyDescent="0.15">
      <c r="A39" s="77"/>
      <c r="B39" s="78"/>
      <c r="C39" s="78"/>
      <c r="D39" s="79">
        <v>12</v>
      </c>
      <c r="E39" s="79"/>
      <c r="F39" s="79">
        <v>13</v>
      </c>
      <c r="G39" s="79"/>
      <c r="H39" s="79">
        <v>13</v>
      </c>
      <c r="I39" s="79"/>
      <c r="J39" s="82"/>
      <c r="K39" s="82"/>
      <c r="L39" s="72">
        <f>ROUNDDOWN(AVERAGE(D39:K39),0)</f>
        <v>12</v>
      </c>
    </row>
    <row r="40" spans="1:13" x14ac:dyDescent="0.15">
      <c r="A40" s="77"/>
      <c r="B40" s="78"/>
      <c r="C40" s="78"/>
      <c r="D40" s="73" t="s">
        <v>1</v>
      </c>
      <c r="E40" s="12" t="s">
        <v>2</v>
      </c>
      <c r="F40" s="73" t="s">
        <v>1</v>
      </c>
      <c r="G40" s="12" t="s">
        <v>2</v>
      </c>
      <c r="H40" s="73" t="s">
        <v>1</v>
      </c>
      <c r="I40" s="12" t="s">
        <v>2</v>
      </c>
      <c r="J40" s="73" t="s">
        <v>1</v>
      </c>
      <c r="K40" s="12" t="s">
        <v>2</v>
      </c>
      <c r="L40" s="71" t="s">
        <v>28</v>
      </c>
    </row>
    <row r="41" spans="1:13" ht="15" customHeight="1" x14ac:dyDescent="0.15">
      <c r="A41" s="23">
        <v>1</v>
      </c>
      <c r="B41" s="22" t="s">
        <v>106</v>
      </c>
      <c r="C41" s="22">
        <v>105</v>
      </c>
      <c r="D41" s="20">
        <v>1</v>
      </c>
      <c r="E41" s="21">
        <f>VLOOKUP(D41,$J$64:$K$73,2,FALSE)</f>
        <v>20</v>
      </c>
      <c r="F41" s="20">
        <v>1</v>
      </c>
      <c r="G41" s="21">
        <f>VLOOKUP(F41,$J$64:$K$73,2,FALSE)</f>
        <v>20</v>
      </c>
      <c r="H41" s="20">
        <v>1</v>
      </c>
      <c r="I41" s="21">
        <f>VLOOKUP(H41,$J$64:$K$73,2,FALSE)</f>
        <v>20</v>
      </c>
      <c r="J41" s="20"/>
      <c r="K41" s="21"/>
      <c r="L41" s="22">
        <f>SUM(E41,G41,I41,K41)</f>
        <v>60</v>
      </c>
    </row>
    <row r="42" spans="1:13" x14ac:dyDescent="0.15">
      <c r="A42" s="23">
        <v>2</v>
      </c>
      <c r="B42" s="22" t="s">
        <v>107</v>
      </c>
      <c r="C42" s="22">
        <v>107</v>
      </c>
      <c r="D42" s="20">
        <v>2</v>
      </c>
      <c r="E42" s="21">
        <f>VLOOKUP(D42,$J$64:$K$73,2,FALSE)</f>
        <v>15</v>
      </c>
      <c r="F42" s="20"/>
      <c r="G42" s="21"/>
      <c r="H42" s="20">
        <v>2</v>
      </c>
      <c r="I42" s="21">
        <f>VLOOKUP(H42,$J$64:$K$73,2,FALSE)</f>
        <v>15</v>
      </c>
      <c r="J42" s="20"/>
      <c r="K42" s="21"/>
      <c r="L42" s="22">
        <f t="shared" ref="L42:L49" si="4">SUM(E42,G42,I42,K42)</f>
        <v>30</v>
      </c>
    </row>
    <row r="43" spans="1:13" x14ac:dyDescent="0.15">
      <c r="A43" s="23">
        <v>3</v>
      </c>
      <c r="B43" s="7" t="s">
        <v>111</v>
      </c>
      <c r="C43" s="7">
        <v>109</v>
      </c>
      <c r="D43" s="20">
        <v>6</v>
      </c>
      <c r="E43" s="21">
        <f>VLOOKUP(D43,$J$64:$K$73,2,FALSE)</f>
        <v>6</v>
      </c>
      <c r="F43" s="14">
        <v>4</v>
      </c>
      <c r="G43" s="21">
        <f>VLOOKUP(F43,$J$64:$K$73,2,FALSE)</f>
        <v>10</v>
      </c>
      <c r="H43" s="20">
        <v>6</v>
      </c>
      <c r="I43" s="21">
        <f>VLOOKUP(H43,$J$64:$K$73,2,FALSE)</f>
        <v>6</v>
      </c>
      <c r="J43" s="14"/>
      <c r="K43" s="21"/>
      <c r="L43" s="22">
        <f t="shared" si="4"/>
        <v>22</v>
      </c>
    </row>
    <row r="44" spans="1:13" x14ac:dyDescent="0.15">
      <c r="A44" s="23">
        <v>4</v>
      </c>
      <c r="B44" s="22" t="s">
        <v>110</v>
      </c>
      <c r="C44" s="22">
        <v>101</v>
      </c>
      <c r="D44" s="20">
        <v>5</v>
      </c>
      <c r="E44" s="21">
        <f>VLOOKUP(D44,$J$64:$K$73,2,FALSE)</f>
        <v>8</v>
      </c>
      <c r="F44" s="20"/>
      <c r="G44" s="21"/>
      <c r="H44" s="20">
        <v>3</v>
      </c>
      <c r="I44" s="21">
        <f>VLOOKUP(H44,$J$64:$K$73,2,FALSE)</f>
        <v>12</v>
      </c>
      <c r="J44" s="20"/>
      <c r="K44" s="21"/>
      <c r="L44" s="22">
        <f t="shared" si="4"/>
        <v>20</v>
      </c>
    </row>
    <row r="45" spans="1:13" x14ac:dyDescent="0.15">
      <c r="A45" s="23">
        <v>5</v>
      </c>
      <c r="B45" s="7" t="s">
        <v>112</v>
      </c>
      <c r="C45" s="7">
        <v>106</v>
      </c>
      <c r="D45" s="20">
        <v>7</v>
      </c>
      <c r="E45" s="21">
        <f>VLOOKUP(D45,$J$64:$K$73,2,FALSE)</f>
        <v>4</v>
      </c>
      <c r="F45" s="14">
        <v>3</v>
      </c>
      <c r="G45" s="21">
        <f>VLOOKUP(F45,$J$64:$K$73,2,FALSE)</f>
        <v>12</v>
      </c>
      <c r="H45" s="14"/>
      <c r="I45" s="21"/>
      <c r="J45" s="14"/>
      <c r="K45" s="21"/>
      <c r="L45" s="22">
        <f t="shared" si="4"/>
        <v>16</v>
      </c>
    </row>
    <row r="46" spans="1:13" x14ac:dyDescent="0.15">
      <c r="A46" s="23">
        <v>6</v>
      </c>
      <c r="B46" s="7" t="s">
        <v>161</v>
      </c>
      <c r="C46" s="7">
        <v>113</v>
      </c>
      <c r="D46" s="14"/>
      <c r="E46" s="21"/>
      <c r="F46" s="14">
        <v>6</v>
      </c>
      <c r="G46" s="21">
        <f>VLOOKUP(F46,$J$64:$K$73,2,FALSE)</f>
        <v>6</v>
      </c>
      <c r="H46" s="20">
        <v>4</v>
      </c>
      <c r="I46" s="21">
        <f>VLOOKUP(H46,$J$64:$K$73,2,FALSE)</f>
        <v>10</v>
      </c>
      <c r="J46" s="14"/>
      <c r="K46" s="21"/>
      <c r="L46" s="22">
        <f t="shared" si="4"/>
        <v>16</v>
      </c>
    </row>
    <row r="47" spans="1:13" x14ac:dyDescent="0.15">
      <c r="A47" s="23">
        <v>7</v>
      </c>
      <c r="B47" s="7" t="s">
        <v>159</v>
      </c>
      <c r="C47" s="7">
        <v>110</v>
      </c>
      <c r="D47" s="14"/>
      <c r="E47" s="21"/>
      <c r="F47" s="14">
        <v>2</v>
      </c>
      <c r="G47" s="21">
        <f>VLOOKUP(F47,$J$64:$K$73,2,FALSE)</f>
        <v>15</v>
      </c>
      <c r="H47" s="14"/>
      <c r="I47" s="21"/>
      <c r="J47" s="14"/>
      <c r="K47" s="21"/>
      <c r="L47" s="22">
        <f t="shared" si="4"/>
        <v>15</v>
      </c>
    </row>
    <row r="48" spans="1:13" x14ac:dyDescent="0.15">
      <c r="A48" s="23">
        <v>8</v>
      </c>
      <c r="B48" s="7" t="s">
        <v>115</v>
      </c>
      <c r="C48" s="7">
        <v>111</v>
      </c>
      <c r="D48" s="20">
        <v>10</v>
      </c>
      <c r="E48" s="21">
        <f>VLOOKUP(D48,$J$64:$K$73,2,FALSE)</f>
        <v>1</v>
      </c>
      <c r="F48" s="14">
        <v>7</v>
      </c>
      <c r="G48" s="21">
        <f>VLOOKUP(F48,$J$64:$K$73,2,FALSE)</f>
        <v>4</v>
      </c>
      <c r="H48" s="20">
        <v>5</v>
      </c>
      <c r="I48" s="21">
        <f>VLOOKUP(H48,$J$64:$K$73,2,FALSE)</f>
        <v>8</v>
      </c>
      <c r="J48" s="14"/>
      <c r="K48" s="21"/>
      <c r="L48" s="22">
        <f t="shared" si="4"/>
        <v>13</v>
      </c>
    </row>
    <row r="49" spans="1:12" x14ac:dyDescent="0.15">
      <c r="A49" s="23">
        <v>9</v>
      </c>
      <c r="B49" s="22" t="s">
        <v>108</v>
      </c>
      <c r="C49" s="22">
        <v>102</v>
      </c>
      <c r="D49" s="20">
        <v>3</v>
      </c>
      <c r="E49" s="21">
        <f>VLOOKUP(D49,$J$64:$K$73,2,FALSE)</f>
        <v>12</v>
      </c>
      <c r="F49" s="20"/>
      <c r="G49" s="21"/>
      <c r="H49" s="20"/>
      <c r="I49" s="21"/>
      <c r="J49" s="20"/>
      <c r="K49" s="21"/>
      <c r="L49" s="22">
        <f t="shared" si="4"/>
        <v>12</v>
      </c>
    </row>
    <row r="50" spans="1:12" x14ac:dyDescent="0.15">
      <c r="A50" s="23">
        <v>10</v>
      </c>
      <c r="B50" s="22" t="s">
        <v>109</v>
      </c>
      <c r="C50" s="22">
        <v>103</v>
      </c>
      <c r="D50" s="20">
        <v>4</v>
      </c>
      <c r="E50" s="21">
        <f>VLOOKUP(D50,$J$64:$K$73,2,FALSE)</f>
        <v>10</v>
      </c>
      <c r="F50" s="20">
        <v>9</v>
      </c>
      <c r="G50" s="21">
        <f>VLOOKUP(F50,$J$64:$K$73,2,FALSE)</f>
        <v>2</v>
      </c>
      <c r="H50" s="20"/>
      <c r="I50" s="21"/>
      <c r="J50" s="20"/>
      <c r="K50" s="21"/>
      <c r="L50" s="22">
        <f t="shared" ref="L41:L61" si="5">SUM(E50,G50,I50,K50)</f>
        <v>12</v>
      </c>
    </row>
    <row r="51" spans="1:12" x14ac:dyDescent="0.15">
      <c r="A51" s="23">
        <v>11</v>
      </c>
      <c r="B51" s="7" t="s">
        <v>160</v>
      </c>
      <c r="C51" s="7">
        <v>102</v>
      </c>
      <c r="D51" s="14"/>
      <c r="E51" s="21"/>
      <c r="F51" s="14">
        <v>5</v>
      </c>
      <c r="G51" s="21">
        <f>VLOOKUP(F51,$J$64:$K$73,2,FALSE)</f>
        <v>8</v>
      </c>
      <c r="H51" s="14">
        <v>8</v>
      </c>
      <c r="I51" s="21">
        <f>VLOOKUP(H51,$J$64:$K$73,2,FALSE)</f>
        <v>3</v>
      </c>
      <c r="J51" s="14"/>
      <c r="K51" s="21"/>
      <c r="L51" s="22">
        <f>SUM(E51,G51,I51,K51)</f>
        <v>11</v>
      </c>
    </row>
    <row r="52" spans="1:12" x14ac:dyDescent="0.15">
      <c r="A52" s="23">
        <v>12</v>
      </c>
      <c r="B52" s="7" t="s">
        <v>192</v>
      </c>
      <c r="C52" s="7">
        <v>110</v>
      </c>
      <c r="D52" s="14"/>
      <c r="E52" s="21"/>
      <c r="F52" s="14"/>
      <c r="G52" s="21"/>
      <c r="H52" s="14">
        <v>7</v>
      </c>
      <c r="I52" s="21">
        <f>VLOOKUP(H52,$J$64:$K$73,2,FALSE)</f>
        <v>4</v>
      </c>
      <c r="J52" s="14"/>
      <c r="K52" s="21"/>
      <c r="L52" s="22">
        <f>SUM(E52,G52,I52,K52)</f>
        <v>4</v>
      </c>
    </row>
    <row r="53" spans="1:12" x14ac:dyDescent="0.15">
      <c r="A53" s="23">
        <v>13</v>
      </c>
      <c r="B53" s="22" t="s">
        <v>114</v>
      </c>
      <c r="C53" s="22">
        <v>104</v>
      </c>
      <c r="D53" s="20">
        <v>9</v>
      </c>
      <c r="E53" s="21">
        <f>VLOOKUP(D53,$J$64:$K$73,2,FALSE)</f>
        <v>2</v>
      </c>
      <c r="F53" s="20"/>
      <c r="G53" s="21"/>
      <c r="H53" s="20">
        <v>9</v>
      </c>
      <c r="I53" s="21">
        <f>VLOOKUP(H53,$J$64:$K$73,2,FALSE)</f>
        <v>2</v>
      </c>
      <c r="J53" s="14"/>
      <c r="K53" s="21"/>
      <c r="L53" s="22">
        <f>SUM(E53,G53,I53,K53)</f>
        <v>4</v>
      </c>
    </row>
    <row r="54" spans="1:12" x14ac:dyDescent="0.15">
      <c r="A54" s="23">
        <v>14</v>
      </c>
      <c r="B54" s="7" t="s">
        <v>162</v>
      </c>
      <c r="C54" s="7">
        <v>112</v>
      </c>
      <c r="D54" s="14"/>
      <c r="E54" s="21"/>
      <c r="F54" s="14">
        <v>8</v>
      </c>
      <c r="G54" s="21">
        <f>VLOOKUP(F54,$J$64:$K$73,2,FALSE)</f>
        <v>3</v>
      </c>
      <c r="H54" s="14"/>
      <c r="I54" s="21"/>
      <c r="J54" s="14"/>
      <c r="K54" s="21"/>
      <c r="L54" s="22">
        <f>SUM(E54,G54,I54,K54)</f>
        <v>3</v>
      </c>
    </row>
    <row r="55" spans="1:12" x14ac:dyDescent="0.15">
      <c r="A55" s="23">
        <v>15</v>
      </c>
      <c r="B55" s="7" t="s">
        <v>113</v>
      </c>
      <c r="C55" s="7">
        <v>110</v>
      </c>
      <c r="D55" s="20">
        <v>8</v>
      </c>
      <c r="E55" s="21">
        <f>VLOOKUP(D55,$J$64:$K$73,2,FALSE)</f>
        <v>3</v>
      </c>
      <c r="F55" s="14"/>
      <c r="G55" s="21"/>
      <c r="H55" s="14"/>
      <c r="I55" s="21"/>
      <c r="J55" s="14"/>
      <c r="K55" s="21"/>
      <c r="L55" s="22">
        <f t="shared" ref="L55:L59" si="6">SUM(E55,G55,I55,K55)</f>
        <v>3</v>
      </c>
    </row>
    <row r="56" spans="1:12" x14ac:dyDescent="0.15">
      <c r="A56" s="23">
        <v>16</v>
      </c>
      <c r="B56" s="7" t="s">
        <v>163</v>
      </c>
      <c r="C56" s="7">
        <v>108</v>
      </c>
      <c r="D56" s="14"/>
      <c r="E56" s="21"/>
      <c r="F56" s="14">
        <v>10</v>
      </c>
      <c r="G56" s="21">
        <f>VLOOKUP(F56,$J$64:$K$73,2,FALSE)</f>
        <v>1</v>
      </c>
      <c r="H56" s="14">
        <v>10</v>
      </c>
      <c r="I56" s="21">
        <f>VLOOKUP(H56,$J$64:$K$73,2,FALSE)</f>
        <v>1</v>
      </c>
      <c r="J56" s="14"/>
      <c r="K56" s="21"/>
      <c r="L56" s="22">
        <f t="shared" si="6"/>
        <v>2</v>
      </c>
    </row>
    <row r="57" spans="1:12" x14ac:dyDescent="0.15">
      <c r="A57" s="23">
        <v>17</v>
      </c>
      <c r="B57" s="7"/>
      <c r="C57" s="7"/>
      <c r="D57" s="14"/>
      <c r="E57" s="21"/>
      <c r="F57" s="14"/>
      <c r="G57" s="21"/>
      <c r="H57" s="14"/>
      <c r="I57" s="21"/>
      <c r="J57" s="14"/>
      <c r="K57" s="21"/>
      <c r="L57" s="22">
        <f t="shared" si="6"/>
        <v>0</v>
      </c>
    </row>
    <row r="58" spans="1:12" x14ac:dyDescent="0.15">
      <c r="A58" s="23">
        <v>18</v>
      </c>
      <c r="B58" s="7"/>
      <c r="C58" s="7"/>
      <c r="D58" s="14"/>
      <c r="E58" s="21"/>
      <c r="F58" s="14"/>
      <c r="G58" s="21"/>
      <c r="H58" s="14"/>
      <c r="I58" s="21"/>
      <c r="J58" s="14"/>
      <c r="K58" s="21"/>
      <c r="L58" s="22">
        <f t="shared" si="6"/>
        <v>0</v>
      </c>
    </row>
    <row r="59" spans="1:12" x14ac:dyDescent="0.15">
      <c r="A59" s="23">
        <v>19</v>
      </c>
      <c r="B59" s="7"/>
      <c r="C59" s="7"/>
      <c r="D59" s="14"/>
      <c r="E59" s="21"/>
      <c r="F59" s="14"/>
      <c r="G59" s="21"/>
      <c r="H59" s="14"/>
      <c r="I59" s="21"/>
      <c r="J59" s="14"/>
      <c r="K59" s="21"/>
      <c r="L59" s="22">
        <f t="shared" si="6"/>
        <v>0</v>
      </c>
    </row>
    <row r="60" spans="1:12" x14ac:dyDescent="0.15">
      <c r="A60" s="23">
        <v>20</v>
      </c>
      <c r="B60" s="7"/>
      <c r="C60" s="7"/>
      <c r="D60" s="14"/>
      <c r="E60" s="21"/>
      <c r="F60" s="14"/>
      <c r="G60" s="21"/>
      <c r="H60" s="14"/>
      <c r="I60" s="21"/>
      <c r="J60" s="14"/>
      <c r="K60" s="21"/>
      <c r="L60" s="22">
        <f t="shared" si="5"/>
        <v>0</v>
      </c>
    </row>
    <row r="61" spans="1:12" x14ac:dyDescent="0.15">
      <c r="A61" s="23">
        <v>21</v>
      </c>
      <c r="B61" s="7"/>
      <c r="C61" s="7"/>
      <c r="D61" s="14"/>
      <c r="E61" s="21"/>
      <c r="F61" s="14"/>
      <c r="G61" s="21"/>
      <c r="H61" s="14"/>
      <c r="I61" s="21"/>
      <c r="J61" s="14"/>
      <c r="K61" s="21"/>
      <c r="L61" s="22">
        <f t="shared" si="5"/>
        <v>0</v>
      </c>
    </row>
    <row r="63" spans="1:12" x14ac:dyDescent="0.15">
      <c r="J63" s="8" t="s">
        <v>26</v>
      </c>
    </row>
    <row r="64" spans="1:12" x14ac:dyDescent="0.15">
      <c r="C64" s="30"/>
      <c r="J64" s="29">
        <v>1</v>
      </c>
      <c r="K64" s="28">
        <v>20</v>
      </c>
    </row>
    <row r="65" spans="1:11" x14ac:dyDescent="0.15">
      <c r="C65" s="30"/>
      <c r="J65" s="29">
        <v>2</v>
      </c>
      <c r="K65" s="28">
        <v>15</v>
      </c>
    </row>
    <row r="66" spans="1:11" x14ac:dyDescent="0.15">
      <c r="C66" s="30"/>
      <c r="J66" s="29">
        <v>3</v>
      </c>
      <c r="K66" s="28">
        <v>12</v>
      </c>
    </row>
    <row r="67" spans="1:11" x14ac:dyDescent="0.15">
      <c r="C67" s="30"/>
      <c r="J67" s="29">
        <v>4</v>
      </c>
      <c r="K67" s="28">
        <v>10</v>
      </c>
    </row>
    <row r="68" spans="1:11" x14ac:dyDescent="0.15">
      <c r="C68" s="30"/>
      <c r="J68" s="29">
        <v>5</v>
      </c>
      <c r="K68" s="28">
        <v>8</v>
      </c>
    </row>
    <row r="69" spans="1:11" x14ac:dyDescent="0.15">
      <c r="C69" s="30"/>
      <c r="J69" s="29">
        <v>6</v>
      </c>
      <c r="K69" s="28">
        <v>6</v>
      </c>
    </row>
    <row r="70" spans="1:11" x14ac:dyDescent="0.15">
      <c r="C70" s="30"/>
      <c r="J70" s="29">
        <v>7</v>
      </c>
      <c r="K70" s="28">
        <v>4</v>
      </c>
    </row>
    <row r="71" spans="1:11" x14ac:dyDescent="0.15">
      <c r="C71" s="30"/>
      <c r="J71" s="29">
        <v>8</v>
      </c>
      <c r="K71" s="28">
        <v>3</v>
      </c>
    </row>
    <row r="72" spans="1:11" x14ac:dyDescent="0.15">
      <c r="C72" s="30"/>
      <c r="J72" s="29">
        <v>9</v>
      </c>
      <c r="K72" s="28">
        <v>2</v>
      </c>
    </row>
    <row r="73" spans="1:11" x14ac:dyDescent="0.15">
      <c r="C73" s="30"/>
      <c r="J73" s="29">
        <v>10</v>
      </c>
      <c r="K73" s="28">
        <v>1</v>
      </c>
    </row>
    <row r="74" spans="1:11" x14ac:dyDescent="0.15">
      <c r="A74" s="30"/>
      <c r="B74" s="30"/>
      <c r="C74" s="30"/>
    </row>
  </sheetData>
  <sortState ref="A17:L24">
    <sortCondition descending="1" ref="L17:L24"/>
  </sortState>
  <mergeCells count="60">
    <mergeCell ref="J32:K32"/>
    <mergeCell ref="H14:I14"/>
    <mergeCell ref="H15:I15"/>
    <mergeCell ref="H26:I26"/>
    <mergeCell ref="H27:I27"/>
    <mergeCell ref="H32:I32"/>
    <mergeCell ref="A31:L31"/>
    <mergeCell ref="A32:A34"/>
    <mergeCell ref="B32:B34"/>
    <mergeCell ref="D26:E26"/>
    <mergeCell ref="J26:K26"/>
    <mergeCell ref="D27:E27"/>
    <mergeCell ref="J27:K27"/>
    <mergeCell ref="D33:E33"/>
    <mergeCell ref="J33:K33"/>
    <mergeCell ref="A25:L25"/>
    <mergeCell ref="A3:L3"/>
    <mergeCell ref="A4:A6"/>
    <mergeCell ref="B4:B6"/>
    <mergeCell ref="C4:C6"/>
    <mergeCell ref="D4:E4"/>
    <mergeCell ref="J4:K4"/>
    <mergeCell ref="D5:E5"/>
    <mergeCell ref="H4:I4"/>
    <mergeCell ref="H5:I5"/>
    <mergeCell ref="F4:G4"/>
    <mergeCell ref="F5:G5"/>
    <mergeCell ref="J5:K5"/>
    <mergeCell ref="A13:L13"/>
    <mergeCell ref="A14:A16"/>
    <mergeCell ref="B14:B16"/>
    <mergeCell ref="C14:C16"/>
    <mergeCell ref="D14:E14"/>
    <mergeCell ref="J14:K14"/>
    <mergeCell ref="D15:E15"/>
    <mergeCell ref="J15:K15"/>
    <mergeCell ref="F14:G14"/>
    <mergeCell ref="F15:G15"/>
    <mergeCell ref="A26:A28"/>
    <mergeCell ref="F27:G27"/>
    <mergeCell ref="B26:B28"/>
    <mergeCell ref="C26:C28"/>
    <mergeCell ref="F26:G26"/>
    <mergeCell ref="F39:G39"/>
    <mergeCell ref="A37:L37"/>
    <mergeCell ref="A38:A40"/>
    <mergeCell ref="B38:B40"/>
    <mergeCell ref="C38:C40"/>
    <mergeCell ref="D38:E38"/>
    <mergeCell ref="J38:K38"/>
    <mergeCell ref="D39:E39"/>
    <mergeCell ref="J39:K39"/>
    <mergeCell ref="H39:I39"/>
    <mergeCell ref="F33:G33"/>
    <mergeCell ref="H38:I38"/>
    <mergeCell ref="C32:C34"/>
    <mergeCell ref="D32:E32"/>
    <mergeCell ref="F38:G38"/>
    <mergeCell ref="H33:I33"/>
    <mergeCell ref="F32:G32"/>
  </mergeCells>
  <phoneticPr fontId="1"/>
  <printOptions horizontalCentered="1"/>
  <pageMargins left="0.11811023622047245" right="0.11811023622047245" top="0.39370078740157483" bottom="0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zoomScaleNormal="100" workbookViewId="0">
      <selection activeCell="S31" sqref="S31"/>
    </sheetView>
  </sheetViews>
  <sheetFormatPr defaultColWidth="9" defaultRowHeight="15" x14ac:dyDescent="0.15"/>
  <cols>
    <col min="1" max="1" width="7.5" style="8" customWidth="1"/>
    <col min="2" max="2" width="17.5" style="8" customWidth="1"/>
    <col min="3" max="3" width="6.25" style="8" customWidth="1"/>
    <col min="4" max="4" width="5.625" style="8" customWidth="1"/>
    <col min="5" max="5" width="6.625" style="8" customWidth="1"/>
    <col min="6" max="6" width="5.625" style="8" customWidth="1"/>
    <col min="7" max="7" width="6.625" style="8" customWidth="1"/>
    <col min="8" max="8" width="5.625" style="8" customWidth="1"/>
    <col min="9" max="9" width="6.625" style="8" customWidth="1"/>
    <col min="10" max="10" width="5.625" style="8" customWidth="1"/>
    <col min="11" max="11" width="6.625" style="8" customWidth="1"/>
    <col min="12" max="12" width="5.625" style="8" customWidth="1"/>
    <col min="13" max="13" width="6.625" style="8" customWidth="1"/>
    <col min="14" max="18" width="7.5" style="8" hidden="1" customWidth="1"/>
    <col min="19" max="19" width="10" style="8" customWidth="1"/>
    <col min="20" max="16384" width="9" style="8"/>
  </cols>
  <sheetData>
    <row r="1" spans="1:20" ht="22.5" customHeight="1" x14ac:dyDescent="0.15">
      <c r="A1" s="9" t="s">
        <v>39</v>
      </c>
    </row>
    <row r="3" spans="1:20" x14ac:dyDescent="0.15">
      <c r="A3" s="74" t="s">
        <v>38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6"/>
    </row>
    <row r="4" spans="1:20" ht="15" customHeight="1" x14ac:dyDescent="0.15">
      <c r="A4" s="77" t="s">
        <v>8</v>
      </c>
      <c r="B4" s="78" t="s">
        <v>40</v>
      </c>
      <c r="C4" s="77" t="s">
        <v>3</v>
      </c>
      <c r="D4" s="78" t="s">
        <v>51</v>
      </c>
      <c r="E4" s="78"/>
      <c r="F4" s="85" t="s">
        <v>62</v>
      </c>
      <c r="G4" s="85"/>
      <c r="H4" s="78" t="s">
        <v>147</v>
      </c>
      <c r="I4" s="78"/>
      <c r="J4" s="78" t="s">
        <v>52</v>
      </c>
      <c r="K4" s="78"/>
      <c r="L4" s="83" t="s">
        <v>68</v>
      </c>
      <c r="M4" s="84"/>
      <c r="N4" s="57"/>
      <c r="O4" s="58"/>
      <c r="P4" s="58"/>
      <c r="Q4" s="58"/>
      <c r="R4" s="12"/>
      <c r="S4" s="68" t="s">
        <v>27</v>
      </c>
      <c r="T4" s="31" t="s">
        <v>43</v>
      </c>
    </row>
    <row r="5" spans="1:20" x14ac:dyDescent="0.15">
      <c r="A5" s="77"/>
      <c r="B5" s="78"/>
      <c r="C5" s="78"/>
      <c r="D5" s="79">
        <v>24</v>
      </c>
      <c r="E5" s="79"/>
      <c r="F5" s="79">
        <v>44</v>
      </c>
      <c r="G5" s="79"/>
      <c r="H5" s="79">
        <v>24</v>
      </c>
      <c r="I5" s="79"/>
      <c r="J5" s="79">
        <v>9</v>
      </c>
      <c r="K5" s="79"/>
      <c r="L5" s="79">
        <v>27</v>
      </c>
      <c r="M5" s="79"/>
      <c r="N5" s="59"/>
      <c r="O5" s="60"/>
      <c r="P5" s="60"/>
      <c r="Q5" s="60"/>
      <c r="R5" s="61"/>
      <c r="S5" s="69">
        <f>ROUNDDOWN(AVERAGE(D5:M5),0)</f>
        <v>25</v>
      </c>
      <c r="T5" s="32">
        <f>IF(S5&lt;2,0,IF(S5&lt;4,1,IF(S5&lt;6,2,IF(S5&lt;8,3,IF(S5&lt;10,4,IF(S5&lt;12,5,6))))))</f>
        <v>6</v>
      </c>
    </row>
    <row r="6" spans="1:20" x14ac:dyDescent="0.15">
      <c r="A6" s="77"/>
      <c r="B6" s="78"/>
      <c r="C6" s="78"/>
      <c r="D6" s="70" t="s">
        <v>1</v>
      </c>
      <c r="E6" s="12" t="s">
        <v>2</v>
      </c>
      <c r="F6" s="70" t="s">
        <v>1</v>
      </c>
      <c r="G6" s="12" t="s">
        <v>2</v>
      </c>
      <c r="H6" s="70" t="s">
        <v>1</v>
      </c>
      <c r="I6" s="12" t="s">
        <v>2</v>
      </c>
      <c r="J6" s="70" t="s">
        <v>1</v>
      </c>
      <c r="K6" s="12" t="s">
        <v>2</v>
      </c>
      <c r="L6" s="70" t="s">
        <v>1</v>
      </c>
      <c r="M6" s="12" t="s">
        <v>2</v>
      </c>
      <c r="N6" s="57"/>
      <c r="O6" s="58"/>
      <c r="P6" s="58"/>
      <c r="Q6" s="58"/>
      <c r="R6" s="12"/>
      <c r="S6" s="68" t="s">
        <v>28</v>
      </c>
    </row>
    <row r="7" spans="1:20" x14ac:dyDescent="0.15">
      <c r="A7" s="23">
        <v>1</v>
      </c>
      <c r="B7" s="22" t="s">
        <v>120</v>
      </c>
      <c r="C7" s="22">
        <v>47</v>
      </c>
      <c r="D7" s="20">
        <v>3</v>
      </c>
      <c r="E7" s="21">
        <f>VLOOKUP(D7,$L$41:$M$50,2,FALSE)</f>
        <v>12</v>
      </c>
      <c r="F7" s="20">
        <v>1</v>
      </c>
      <c r="G7" s="21">
        <f>VLOOKUP(F7,$L$41:$M$50,2,FALSE)</f>
        <v>20</v>
      </c>
      <c r="H7" s="20">
        <v>1</v>
      </c>
      <c r="I7" s="21">
        <f>VLOOKUP(H7,$L$41:$M$50,2,FALSE)</f>
        <v>20</v>
      </c>
      <c r="J7" s="20"/>
      <c r="K7" s="21"/>
      <c r="L7" s="20">
        <v>2</v>
      </c>
      <c r="M7" s="21">
        <f>VLOOKUP(L7,$L$41:$M$50,2,FALSE)</f>
        <v>15</v>
      </c>
      <c r="N7" s="62">
        <f t="shared" ref="N7:N38" si="0">IF(E7="",0,E7)</f>
        <v>12</v>
      </c>
      <c r="O7" s="63">
        <f t="shared" ref="O7:O38" si="1">IF(G7="",0,G7)</f>
        <v>20</v>
      </c>
      <c r="P7" s="63">
        <f t="shared" ref="P7:P38" si="2">IF(I7="",0,I7)</f>
        <v>20</v>
      </c>
      <c r="Q7" s="63">
        <f t="shared" ref="Q7:Q38" si="3">IF(K7="",0,K7)</f>
        <v>0</v>
      </c>
      <c r="R7" s="21">
        <f t="shared" ref="R7:R38" si="4">IF(M7="",0,M7)</f>
        <v>15</v>
      </c>
      <c r="S7" s="22">
        <f>(LARGE((N7:R7),1))+(LARGE((N7:R7),2))+(LARGE((N7:R7),3))++(LARGE((N7:R7),4))</f>
        <v>67</v>
      </c>
    </row>
    <row r="8" spans="1:20" x14ac:dyDescent="0.15">
      <c r="A8" s="23">
        <v>2</v>
      </c>
      <c r="B8" s="22" t="s">
        <v>119</v>
      </c>
      <c r="C8" s="22">
        <v>122</v>
      </c>
      <c r="D8" s="20">
        <v>1</v>
      </c>
      <c r="E8" s="21">
        <f>VLOOKUP(D8,$L$41:$M$50,2,FALSE)</f>
        <v>20</v>
      </c>
      <c r="F8" s="20"/>
      <c r="G8" s="21"/>
      <c r="H8" s="20"/>
      <c r="I8" s="21"/>
      <c r="J8" s="20">
        <v>1</v>
      </c>
      <c r="K8" s="21">
        <f>VLOOKUP(J8,$L$41:$M$50,2,FALSE)</f>
        <v>20</v>
      </c>
      <c r="L8" s="20"/>
      <c r="M8" s="21"/>
      <c r="N8" s="62">
        <f>IF(E8="",0,E8)</f>
        <v>20</v>
      </c>
      <c r="O8" s="63">
        <f>IF(G8="",0,G8)</f>
        <v>0</v>
      </c>
      <c r="P8" s="63">
        <f>IF(I8="",0,I8)</f>
        <v>0</v>
      </c>
      <c r="Q8" s="63">
        <f>IF(K8="",0,K8)</f>
        <v>20</v>
      </c>
      <c r="R8" s="21">
        <f>IF(M8="",0,M8)</f>
        <v>0</v>
      </c>
      <c r="S8" s="22">
        <f t="shared" ref="S8:S37" si="5">(LARGE((N8:R8),1))+(LARGE((N8:R8),2))+(LARGE((N8:R8),3))++(LARGE((N8:R8),4))</f>
        <v>40</v>
      </c>
    </row>
    <row r="9" spans="1:20" x14ac:dyDescent="0.15">
      <c r="A9" s="23">
        <v>3</v>
      </c>
      <c r="B9" s="22" t="s">
        <v>184</v>
      </c>
      <c r="C9" s="22">
        <v>21</v>
      </c>
      <c r="D9" s="20">
        <v>2</v>
      </c>
      <c r="E9" s="21">
        <f>VLOOKUP(D9,$L$41:$M$50,2,FALSE)</f>
        <v>15</v>
      </c>
      <c r="F9" s="20">
        <v>8</v>
      </c>
      <c r="G9" s="21">
        <f>VLOOKUP(F9,$L$41:$M$50,2,FALSE)</f>
        <v>3</v>
      </c>
      <c r="H9" s="20">
        <v>6</v>
      </c>
      <c r="I9" s="21">
        <f>VLOOKUP(H9,$L$41:$M$50,2,FALSE)</f>
        <v>6</v>
      </c>
      <c r="J9" s="20">
        <v>2</v>
      </c>
      <c r="K9" s="21">
        <f>VLOOKUP(J9,$L$41:$M$50,2,FALSE)</f>
        <v>15</v>
      </c>
      <c r="L9" s="20"/>
      <c r="M9" s="21"/>
      <c r="N9" s="62">
        <f>IF(E9="",0,E9)</f>
        <v>15</v>
      </c>
      <c r="O9" s="63">
        <f>IF(G9="",0,G9)</f>
        <v>3</v>
      </c>
      <c r="P9" s="63">
        <f>IF(I9="",0,I9)</f>
        <v>6</v>
      </c>
      <c r="Q9" s="63">
        <f>IF(K9="",0,K9)</f>
        <v>15</v>
      </c>
      <c r="R9" s="21">
        <f>IF(M9="",0,M9)</f>
        <v>0</v>
      </c>
      <c r="S9" s="22">
        <f t="shared" si="5"/>
        <v>39</v>
      </c>
    </row>
    <row r="10" spans="1:20" x14ac:dyDescent="0.15">
      <c r="A10" s="23">
        <v>4</v>
      </c>
      <c r="B10" s="22" t="s">
        <v>141</v>
      </c>
      <c r="C10" s="7">
        <v>18</v>
      </c>
      <c r="D10" s="20"/>
      <c r="E10" s="21"/>
      <c r="F10" s="14">
        <v>3</v>
      </c>
      <c r="G10" s="21">
        <f>VLOOKUP(F10,$L$41:$M$50,2,FALSE)</f>
        <v>12</v>
      </c>
      <c r="H10" s="14">
        <v>2</v>
      </c>
      <c r="I10" s="21">
        <f>VLOOKUP(H10,$L$41:$M$50,2,FALSE)</f>
        <v>15</v>
      </c>
      <c r="J10" s="20"/>
      <c r="K10" s="21"/>
      <c r="L10" s="20">
        <v>4</v>
      </c>
      <c r="M10" s="21">
        <f>VLOOKUP(L10,$L$41:$M$50,2,FALSE)</f>
        <v>10</v>
      </c>
      <c r="N10" s="62">
        <f t="shared" si="0"/>
        <v>0</v>
      </c>
      <c r="O10" s="63">
        <f t="shared" si="1"/>
        <v>12</v>
      </c>
      <c r="P10" s="63">
        <f t="shared" si="2"/>
        <v>15</v>
      </c>
      <c r="Q10" s="63">
        <f t="shared" si="3"/>
        <v>0</v>
      </c>
      <c r="R10" s="21">
        <f t="shared" si="4"/>
        <v>10</v>
      </c>
      <c r="S10" s="22">
        <f t="shared" si="5"/>
        <v>37</v>
      </c>
    </row>
    <row r="11" spans="1:20" x14ac:dyDescent="0.15">
      <c r="A11" s="23">
        <v>5</v>
      </c>
      <c r="B11" s="22" t="s">
        <v>149</v>
      </c>
      <c r="C11" s="7">
        <v>37</v>
      </c>
      <c r="D11" s="14"/>
      <c r="E11" s="42"/>
      <c r="F11" s="20"/>
      <c r="G11" s="21"/>
      <c r="H11" s="14">
        <v>4</v>
      </c>
      <c r="I11" s="21">
        <f>VLOOKUP(H11,$L$41:$M$50,2,FALSE)</f>
        <v>10</v>
      </c>
      <c r="J11" s="14"/>
      <c r="K11" s="21"/>
      <c r="L11" s="14">
        <v>1</v>
      </c>
      <c r="M11" s="21">
        <f>VLOOKUP(L11,$L$41:$M$50,2,FALSE)</f>
        <v>20</v>
      </c>
      <c r="N11" s="62">
        <f t="shared" ref="N11:N16" si="6">IF(E11="",0,E11)</f>
        <v>0</v>
      </c>
      <c r="O11" s="63">
        <f t="shared" ref="O11:O16" si="7">IF(G11="",0,G11)</f>
        <v>0</v>
      </c>
      <c r="P11" s="63">
        <f t="shared" ref="P11:P16" si="8">IF(I11="",0,I11)</f>
        <v>10</v>
      </c>
      <c r="Q11" s="63">
        <f t="shared" ref="Q11:Q16" si="9">IF(K11="",0,K11)</f>
        <v>0</v>
      </c>
      <c r="R11" s="21">
        <f t="shared" ref="R11:R17" si="10">IF(M11="",0,M11)</f>
        <v>20</v>
      </c>
      <c r="S11" s="22">
        <f t="shared" si="5"/>
        <v>30</v>
      </c>
    </row>
    <row r="12" spans="1:20" x14ac:dyDescent="0.15">
      <c r="A12" s="23">
        <v>6</v>
      </c>
      <c r="B12" s="22" t="s">
        <v>121</v>
      </c>
      <c r="C12" s="22">
        <v>2</v>
      </c>
      <c r="D12" s="20">
        <v>4</v>
      </c>
      <c r="E12" s="21">
        <f>VLOOKUP(D12,$L$41:$M$50,2,FALSE)</f>
        <v>10</v>
      </c>
      <c r="F12" s="20">
        <v>7</v>
      </c>
      <c r="G12" s="21">
        <f>VLOOKUP(F12,$L$41:$M$50,2,FALSE)</f>
        <v>4</v>
      </c>
      <c r="H12" s="20">
        <v>8</v>
      </c>
      <c r="I12" s="21">
        <f>VLOOKUP(H12,$L$41:$M$50,2,FALSE)</f>
        <v>3</v>
      </c>
      <c r="J12" s="20"/>
      <c r="K12" s="21"/>
      <c r="L12" s="20">
        <v>6</v>
      </c>
      <c r="M12" s="21">
        <f>VLOOKUP(L12,$L$41:$M$50,2,FALSE)</f>
        <v>6</v>
      </c>
      <c r="N12" s="62">
        <f t="shared" si="6"/>
        <v>10</v>
      </c>
      <c r="O12" s="63">
        <f t="shared" si="7"/>
        <v>4</v>
      </c>
      <c r="P12" s="63">
        <f t="shared" si="8"/>
        <v>3</v>
      </c>
      <c r="Q12" s="63">
        <f t="shared" si="9"/>
        <v>0</v>
      </c>
      <c r="R12" s="21">
        <f t="shared" si="10"/>
        <v>6</v>
      </c>
      <c r="S12" s="22">
        <f t="shared" si="5"/>
        <v>23</v>
      </c>
    </row>
    <row r="13" spans="1:20" x14ac:dyDescent="0.15">
      <c r="A13" s="23">
        <v>7</v>
      </c>
      <c r="B13" s="22" t="s">
        <v>157</v>
      </c>
      <c r="C13" s="22">
        <v>87</v>
      </c>
      <c r="D13" s="20">
        <v>5</v>
      </c>
      <c r="E13" s="21">
        <f>VLOOKUP(D13,$L$41:$M$50,2,FALSE)</f>
        <v>8</v>
      </c>
      <c r="F13" s="20"/>
      <c r="G13" s="21"/>
      <c r="H13" s="20"/>
      <c r="I13" s="21"/>
      <c r="J13" s="20">
        <v>3</v>
      </c>
      <c r="K13" s="21">
        <f>VLOOKUP(J13,$L$41:$M$50,2,FALSE)</f>
        <v>12</v>
      </c>
      <c r="L13" s="20"/>
      <c r="M13" s="21"/>
      <c r="N13" s="62">
        <f t="shared" si="6"/>
        <v>8</v>
      </c>
      <c r="O13" s="63">
        <f t="shared" si="7"/>
        <v>0</v>
      </c>
      <c r="P13" s="63">
        <f t="shared" si="8"/>
        <v>0</v>
      </c>
      <c r="Q13" s="63">
        <f t="shared" si="9"/>
        <v>12</v>
      </c>
      <c r="R13" s="21">
        <f t="shared" si="10"/>
        <v>0</v>
      </c>
      <c r="S13" s="22">
        <f t="shared" si="5"/>
        <v>20</v>
      </c>
    </row>
    <row r="14" spans="1:20" x14ac:dyDescent="0.15">
      <c r="A14" s="23">
        <v>8</v>
      </c>
      <c r="B14" s="22" t="s">
        <v>148</v>
      </c>
      <c r="C14" s="22">
        <v>34</v>
      </c>
      <c r="D14" s="20"/>
      <c r="E14" s="21"/>
      <c r="F14" s="20"/>
      <c r="G14" s="21"/>
      <c r="H14" s="20">
        <v>3</v>
      </c>
      <c r="I14" s="21">
        <f>VLOOKUP(H14,$L$41:$M$50,2,FALSE)</f>
        <v>12</v>
      </c>
      <c r="J14" s="14"/>
      <c r="K14" s="15"/>
      <c r="L14" s="14">
        <v>7</v>
      </c>
      <c r="M14" s="21">
        <f>VLOOKUP(L14,$L$41:$M$50,2,FALSE)</f>
        <v>4</v>
      </c>
      <c r="N14" s="62">
        <f t="shared" si="6"/>
        <v>0</v>
      </c>
      <c r="O14" s="63">
        <f t="shared" si="7"/>
        <v>0</v>
      </c>
      <c r="P14" s="63">
        <f t="shared" si="8"/>
        <v>12</v>
      </c>
      <c r="Q14" s="63">
        <f t="shared" si="9"/>
        <v>0</v>
      </c>
      <c r="R14" s="21">
        <f t="shared" si="10"/>
        <v>4</v>
      </c>
      <c r="S14" s="22">
        <f t="shared" si="5"/>
        <v>16</v>
      </c>
    </row>
    <row r="15" spans="1:20" x14ac:dyDescent="0.15">
      <c r="A15" s="23">
        <v>9</v>
      </c>
      <c r="B15" s="22" t="s">
        <v>140</v>
      </c>
      <c r="C15" s="7">
        <v>71</v>
      </c>
      <c r="D15" s="20"/>
      <c r="E15" s="21"/>
      <c r="F15" s="14">
        <v>2</v>
      </c>
      <c r="G15" s="21">
        <f>VLOOKUP(F15,$L$41:$M$50,2,FALSE)</f>
        <v>15</v>
      </c>
      <c r="H15" s="14"/>
      <c r="I15" s="21"/>
      <c r="J15" s="14"/>
      <c r="K15" s="15"/>
      <c r="L15" s="14"/>
      <c r="M15" s="15"/>
      <c r="N15" s="62">
        <f t="shared" si="6"/>
        <v>0</v>
      </c>
      <c r="O15" s="63">
        <f t="shared" si="7"/>
        <v>15</v>
      </c>
      <c r="P15" s="63">
        <f t="shared" si="8"/>
        <v>0</v>
      </c>
      <c r="Q15" s="63">
        <f t="shared" si="9"/>
        <v>0</v>
      </c>
      <c r="R15" s="21">
        <f t="shared" si="10"/>
        <v>0</v>
      </c>
      <c r="S15" s="22">
        <f t="shared" si="5"/>
        <v>15</v>
      </c>
    </row>
    <row r="16" spans="1:20" x14ac:dyDescent="0.15">
      <c r="A16" s="23">
        <v>10</v>
      </c>
      <c r="B16" s="22" t="s">
        <v>152</v>
      </c>
      <c r="C16" s="22">
        <v>8</v>
      </c>
      <c r="D16" s="20"/>
      <c r="E16" s="21"/>
      <c r="F16" s="20"/>
      <c r="G16" s="21"/>
      <c r="H16" s="20">
        <v>9</v>
      </c>
      <c r="I16" s="21">
        <f>VLOOKUP(H16,$L$41:$M$50,2,FALSE)</f>
        <v>2</v>
      </c>
      <c r="J16" s="14">
        <v>4</v>
      </c>
      <c r="K16" s="21">
        <f>VLOOKUP(J16,$L$41:$M$50,2,FALSE)</f>
        <v>10</v>
      </c>
      <c r="L16" s="14">
        <v>8</v>
      </c>
      <c r="M16" s="21">
        <f>VLOOKUP(L16,$L$41:$M$50,2,FALSE)</f>
        <v>3</v>
      </c>
      <c r="N16" s="62">
        <f t="shared" si="6"/>
        <v>0</v>
      </c>
      <c r="O16" s="63">
        <f t="shared" si="7"/>
        <v>0</v>
      </c>
      <c r="P16" s="63">
        <f t="shared" si="8"/>
        <v>2</v>
      </c>
      <c r="Q16" s="63">
        <f t="shared" si="9"/>
        <v>10</v>
      </c>
      <c r="R16" s="21">
        <f t="shared" si="10"/>
        <v>3</v>
      </c>
      <c r="S16" s="22">
        <f t="shared" si="5"/>
        <v>15</v>
      </c>
    </row>
    <row r="17" spans="1:19" x14ac:dyDescent="0.15">
      <c r="A17" s="23">
        <v>11</v>
      </c>
      <c r="B17" s="22" t="s">
        <v>185</v>
      </c>
      <c r="C17" s="22">
        <v>12</v>
      </c>
      <c r="D17" s="20"/>
      <c r="E17" s="21"/>
      <c r="F17" s="20"/>
      <c r="G17" s="21"/>
      <c r="H17" s="20"/>
      <c r="I17" s="21"/>
      <c r="J17" s="14"/>
      <c r="K17" s="15"/>
      <c r="L17" s="14">
        <v>3</v>
      </c>
      <c r="M17" s="21">
        <f>VLOOKUP(L17,$L$41:$M$50,2,FALSE)</f>
        <v>12</v>
      </c>
      <c r="N17" s="62">
        <f t="shared" ref="N17:N29" si="11">IF(E17="",0,E17)</f>
        <v>0</v>
      </c>
      <c r="O17" s="63">
        <f t="shared" ref="O17:O29" si="12">IF(G17="",0,G17)</f>
        <v>0</v>
      </c>
      <c r="P17" s="63">
        <f t="shared" ref="P17:P29" si="13">IF(I17="",0,I17)</f>
        <v>0</v>
      </c>
      <c r="Q17" s="63">
        <f t="shared" ref="Q17:Q29" si="14">IF(K17="",0,K17)</f>
        <v>0</v>
      </c>
      <c r="R17" s="21">
        <f t="shared" si="10"/>
        <v>12</v>
      </c>
      <c r="S17" s="22">
        <f t="shared" si="5"/>
        <v>12</v>
      </c>
    </row>
    <row r="18" spans="1:19" x14ac:dyDescent="0.15">
      <c r="A18" s="23">
        <v>12</v>
      </c>
      <c r="B18" s="22" t="s">
        <v>142</v>
      </c>
      <c r="C18" s="7">
        <v>1</v>
      </c>
      <c r="D18" s="20"/>
      <c r="E18" s="21"/>
      <c r="F18" s="14">
        <v>4</v>
      </c>
      <c r="G18" s="21">
        <f>VLOOKUP(F18,$L$41:$M$50,2,FALSE)</f>
        <v>10</v>
      </c>
      <c r="H18" s="14"/>
      <c r="I18" s="21"/>
      <c r="J18" s="14"/>
      <c r="K18" s="15"/>
      <c r="L18" s="14"/>
      <c r="M18" s="15"/>
      <c r="N18" s="62">
        <f t="shared" si="11"/>
        <v>0</v>
      </c>
      <c r="O18" s="63">
        <f t="shared" si="12"/>
        <v>10</v>
      </c>
      <c r="P18" s="63">
        <f t="shared" si="13"/>
        <v>0</v>
      </c>
      <c r="Q18" s="63">
        <f t="shared" si="14"/>
        <v>0</v>
      </c>
      <c r="R18" s="21">
        <f t="shared" si="4"/>
        <v>0</v>
      </c>
      <c r="S18" s="22">
        <f t="shared" si="5"/>
        <v>10</v>
      </c>
    </row>
    <row r="19" spans="1:19" x14ac:dyDescent="0.15">
      <c r="A19" s="23">
        <v>13</v>
      </c>
      <c r="B19" s="22" t="s">
        <v>126</v>
      </c>
      <c r="C19" s="22">
        <v>86</v>
      </c>
      <c r="D19" s="20">
        <v>10</v>
      </c>
      <c r="E19" s="21">
        <f>VLOOKUP(D19,$L$41:$M$50,2,FALSE)</f>
        <v>1</v>
      </c>
      <c r="F19" s="20"/>
      <c r="G19" s="21"/>
      <c r="H19" s="20"/>
      <c r="I19" s="21"/>
      <c r="J19" s="14"/>
      <c r="K19" s="21"/>
      <c r="L19" s="14">
        <v>5</v>
      </c>
      <c r="M19" s="21">
        <f>VLOOKUP(L19,$L$41:$M$50,2,FALSE)</f>
        <v>8</v>
      </c>
      <c r="N19" s="62">
        <f t="shared" si="11"/>
        <v>1</v>
      </c>
      <c r="O19" s="63">
        <f t="shared" si="12"/>
        <v>0</v>
      </c>
      <c r="P19" s="63">
        <f t="shared" si="13"/>
        <v>0</v>
      </c>
      <c r="Q19" s="63">
        <f t="shared" si="14"/>
        <v>0</v>
      </c>
      <c r="R19" s="21">
        <f>IF(M19="",0,M19)</f>
        <v>8</v>
      </c>
      <c r="S19" s="22">
        <f t="shared" si="5"/>
        <v>9</v>
      </c>
    </row>
    <row r="20" spans="1:19" x14ac:dyDescent="0.15">
      <c r="A20" s="23">
        <v>14</v>
      </c>
      <c r="B20" s="22" t="s">
        <v>150</v>
      </c>
      <c r="C20" s="22">
        <v>16</v>
      </c>
      <c r="D20" s="20"/>
      <c r="E20" s="21"/>
      <c r="F20" s="20"/>
      <c r="G20" s="21"/>
      <c r="H20" s="20">
        <v>5</v>
      </c>
      <c r="I20" s="21">
        <f>VLOOKUP(H20,$L$41:$M$50,2,FALSE)</f>
        <v>8</v>
      </c>
      <c r="J20" s="14"/>
      <c r="K20" s="21"/>
      <c r="L20" s="14"/>
      <c r="M20" s="21"/>
      <c r="N20" s="62">
        <f t="shared" si="11"/>
        <v>0</v>
      </c>
      <c r="O20" s="63">
        <f t="shared" si="12"/>
        <v>0</v>
      </c>
      <c r="P20" s="63">
        <f t="shared" si="13"/>
        <v>8</v>
      </c>
      <c r="Q20" s="63">
        <f t="shared" si="14"/>
        <v>0</v>
      </c>
      <c r="R20" s="21">
        <f t="shared" si="4"/>
        <v>0</v>
      </c>
      <c r="S20" s="22">
        <f t="shared" si="5"/>
        <v>8</v>
      </c>
    </row>
    <row r="21" spans="1:19" x14ac:dyDescent="0.15">
      <c r="A21" s="23">
        <v>15</v>
      </c>
      <c r="B21" s="22" t="s">
        <v>143</v>
      </c>
      <c r="C21" s="7">
        <v>83</v>
      </c>
      <c r="D21" s="14"/>
      <c r="E21" s="42"/>
      <c r="F21" s="14">
        <v>5</v>
      </c>
      <c r="G21" s="21">
        <f>VLOOKUP(F21,$L$41:$M$50,2,FALSE)</f>
        <v>8</v>
      </c>
      <c r="H21" s="14"/>
      <c r="I21" s="21"/>
      <c r="J21" s="14"/>
      <c r="K21" s="21"/>
      <c r="L21" s="14"/>
      <c r="M21" s="21"/>
      <c r="N21" s="62">
        <f t="shared" si="11"/>
        <v>0</v>
      </c>
      <c r="O21" s="63">
        <f t="shared" si="12"/>
        <v>8</v>
      </c>
      <c r="P21" s="63">
        <f t="shared" si="13"/>
        <v>0</v>
      </c>
      <c r="Q21" s="63">
        <f t="shared" si="14"/>
        <v>0</v>
      </c>
      <c r="R21" s="21">
        <f t="shared" si="4"/>
        <v>0</v>
      </c>
      <c r="S21" s="22">
        <f t="shared" si="5"/>
        <v>8</v>
      </c>
    </row>
    <row r="22" spans="1:19" x14ac:dyDescent="0.15">
      <c r="A22" s="23">
        <v>16</v>
      </c>
      <c r="B22" s="22" t="s">
        <v>122</v>
      </c>
      <c r="C22" s="22">
        <v>610</v>
      </c>
      <c r="D22" s="20">
        <v>6</v>
      </c>
      <c r="E22" s="21">
        <f>VLOOKUP(D22,$L$41:$M$50,2,FALSE)</f>
        <v>6</v>
      </c>
      <c r="F22" s="20"/>
      <c r="G22" s="21"/>
      <c r="H22" s="20"/>
      <c r="I22" s="21"/>
      <c r="J22" s="20"/>
      <c r="K22" s="21"/>
      <c r="L22" s="20">
        <v>9</v>
      </c>
      <c r="M22" s="21">
        <f>VLOOKUP(L22,$L$41:$M$50,2,FALSE)</f>
        <v>2</v>
      </c>
      <c r="N22" s="62">
        <f t="shared" si="11"/>
        <v>6</v>
      </c>
      <c r="O22" s="63">
        <f t="shared" si="12"/>
        <v>0</v>
      </c>
      <c r="P22" s="63">
        <f t="shared" si="13"/>
        <v>0</v>
      </c>
      <c r="Q22" s="63">
        <f t="shared" si="14"/>
        <v>0</v>
      </c>
      <c r="R22" s="21">
        <f>IF(M22="",0,M22)</f>
        <v>2</v>
      </c>
      <c r="S22" s="22">
        <f t="shared" si="5"/>
        <v>8</v>
      </c>
    </row>
    <row r="23" spans="1:19" x14ac:dyDescent="0.15">
      <c r="A23" s="23">
        <v>17</v>
      </c>
      <c r="B23" s="22" t="s">
        <v>144</v>
      </c>
      <c r="C23" s="7">
        <v>33</v>
      </c>
      <c r="D23" s="20"/>
      <c r="E23" s="21"/>
      <c r="F23" s="14">
        <v>6</v>
      </c>
      <c r="G23" s="21">
        <f>VLOOKUP(F23,$L$41:$M$50,2,FALSE)</f>
        <v>6</v>
      </c>
      <c r="H23" s="14"/>
      <c r="I23" s="21"/>
      <c r="J23" s="14"/>
      <c r="K23" s="21"/>
      <c r="L23" s="14"/>
      <c r="M23" s="21"/>
      <c r="N23" s="62">
        <f t="shared" si="11"/>
        <v>0</v>
      </c>
      <c r="O23" s="63">
        <f t="shared" si="12"/>
        <v>6</v>
      </c>
      <c r="P23" s="63">
        <f t="shared" si="13"/>
        <v>0</v>
      </c>
      <c r="Q23" s="63">
        <f t="shared" si="14"/>
        <v>0</v>
      </c>
      <c r="R23" s="21">
        <f>IF(M23="",0,M23)</f>
        <v>0</v>
      </c>
      <c r="S23" s="22">
        <f t="shared" si="5"/>
        <v>6</v>
      </c>
    </row>
    <row r="24" spans="1:19" x14ac:dyDescent="0.15">
      <c r="A24" s="23">
        <v>18</v>
      </c>
      <c r="B24" s="22" t="s">
        <v>151</v>
      </c>
      <c r="C24" s="22">
        <v>101</v>
      </c>
      <c r="D24" s="20"/>
      <c r="E24" s="21"/>
      <c r="F24" s="20"/>
      <c r="G24" s="21"/>
      <c r="H24" s="20">
        <v>7</v>
      </c>
      <c r="I24" s="21">
        <f>VLOOKUP(H24,$L$41:$M$50,2,FALSE)</f>
        <v>4</v>
      </c>
      <c r="J24" s="20"/>
      <c r="K24" s="21"/>
      <c r="L24" s="20"/>
      <c r="M24" s="21"/>
      <c r="N24" s="62">
        <f t="shared" si="11"/>
        <v>0</v>
      </c>
      <c r="O24" s="63">
        <f t="shared" si="12"/>
        <v>0</v>
      </c>
      <c r="P24" s="63">
        <f t="shared" si="13"/>
        <v>4</v>
      </c>
      <c r="Q24" s="63">
        <f t="shared" si="14"/>
        <v>0</v>
      </c>
      <c r="R24" s="21">
        <f t="shared" si="4"/>
        <v>0</v>
      </c>
      <c r="S24" s="22">
        <f t="shared" si="5"/>
        <v>4</v>
      </c>
    </row>
    <row r="25" spans="1:19" x14ac:dyDescent="0.15">
      <c r="A25" s="23">
        <v>19</v>
      </c>
      <c r="B25" s="22" t="s">
        <v>123</v>
      </c>
      <c r="C25" s="22">
        <v>24</v>
      </c>
      <c r="D25" s="20">
        <v>7</v>
      </c>
      <c r="E25" s="21">
        <f>VLOOKUP(D25,$L$41:$M$50,2,FALSE)</f>
        <v>4</v>
      </c>
      <c r="F25" s="20"/>
      <c r="G25" s="21"/>
      <c r="H25" s="20"/>
      <c r="I25" s="21"/>
      <c r="J25" s="14"/>
      <c r="K25" s="21"/>
      <c r="L25" s="14"/>
      <c r="M25" s="21"/>
      <c r="N25" s="62">
        <f t="shared" si="11"/>
        <v>4</v>
      </c>
      <c r="O25" s="63">
        <f t="shared" si="12"/>
        <v>0</v>
      </c>
      <c r="P25" s="63">
        <f t="shared" si="13"/>
        <v>0</v>
      </c>
      <c r="Q25" s="63">
        <f t="shared" si="14"/>
        <v>0</v>
      </c>
      <c r="R25" s="21">
        <f t="shared" si="4"/>
        <v>0</v>
      </c>
      <c r="S25" s="22">
        <f t="shared" si="5"/>
        <v>4</v>
      </c>
    </row>
    <row r="26" spans="1:19" x14ac:dyDescent="0.15">
      <c r="A26" s="23">
        <v>20</v>
      </c>
      <c r="B26" s="22" t="s">
        <v>124</v>
      </c>
      <c r="C26" s="22">
        <v>35</v>
      </c>
      <c r="D26" s="20">
        <v>8</v>
      </c>
      <c r="E26" s="21">
        <f>VLOOKUP(D26,$L$41:$M$50,2,FALSE)</f>
        <v>3</v>
      </c>
      <c r="F26" s="20"/>
      <c r="G26" s="21"/>
      <c r="H26" s="20"/>
      <c r="I26" s="21"/>
      <c r="J26" s="20"/>
      <c r="K26" s="21"/>
      <c r="L26" s="20"/>
      <c r="M26" s="21"/>
      <c r="N26" s="62">
        <f t="shared" si="11"/>
        <v>3</v>
      </c>
      <c r="O26" s="63">
        <f t="shared" si="12"/>
        <v>0</v>
      </c>
      <c r="P26" s="63">
        <f t="shared" si="13"/>
        <v>0</v>
      </c>
      <c r="Q26" s="63">
        <f t="shared" si="14"/>
        <v>0</v>
      </c>
      <c r="R26" s="21">
        <f t="shared" si="4"/>
        <v>0</v>
      </c>
      <c r="S26" s="22">
        <f t="shared" si="5"/>
        <v>3</v>
      </c>
    </row>
    <row r="27" spans="1:19" x14ac:dyDescent="0.15">
      <c r="A27" s="23">
        <v>21</v>
      </c>
      <c r="B27" s="22" t="s">
        <v>145</v>
      </c>
      <c r="C27" s="7">
        <v>18</v>
      </c>
      <c r="D27" s="20"/>
      <c r="E27" s="21"/>
      <c r="F27" s="14">
        <v>9</v>
      </c>
      <c r="G27" s="21">
        <f>VLOOKUP(F27,$L$41:$M$50,2,FALSE)</f>
        <v>2</v>
      </c>
      <c r="H27" s="14"/>
      <c r="I27" s="21"/>
      <c r="J27" s="14"/>
      <c r="K27" s="21"/>
      <c r="L27" s="14"/>
      <c r="M27" s="21"/>
      <c r="N27" s="62">
        <f t="shared" si="11"/>
        <v>0</v>
      </c>
      <c r="O27" s="63">
        <f t="shared" si="12"/>
        <v>2</v>
      </c>
      <c r="P27" s="63">
        <f t="shared" si="13"/>
        <v>0</v>
      </c>
      <c r="Q27" s="63">
        <f t="shared" si="14"/>
        <v>0</v>
      </c>
      <c r="R27" s="21">
        <f t="shared" si="4"/>
        <v>0</v>
      </c>
      <c r="S27" s="22">
        <f t="shared" si="5"/>
        <v>2</v>
      </c>
    </row>
    <row r="28" spans="1:19" x14ac:dyDescent="0.15">
      <c r="A28" s="23">
        <v>22</v>
      </c>
      <c r="B28" s="22" t="s">
        <v>125</v>
      </c>
      <c r="C28" s="22">
        <v>11</v>
      </c>
      <c r="D28" s="20">
        <v>9</v>
      </c>
      <c r="E28" s="21">
        <f>VLOOKUP(D28,$L$41:$M$50,2,FALSE)</f>
        <v>2</v>
      </c>
      <c r="F28" s="20"/>
      <c r="G28" s="21"/>
      <c r="H28" s="20"/>
      <c r="I28" s="21"/>
      <c r="J28" s="14"/>
      <c r="K28" s="15"/>
      <c r="L28" s="14"/>
      <c r="M28" s="15"/>
      <c r="N28" s="62">
        <f t="shared" si="11"/>
        <v>2</v>
      </c>
      <c r="O28" s="63">
        <f t="shared" si="12"/>
        <v>0</v>
      </c>
      <c r="P28" s="63">
        <f t="shared" si="13"/>
        <v>0</v>
      </c>
      <c r="Q28" s="63">
        <f t="shared" si="14"/>
        <v>0</v>
      </c>
      <c r="R28" s="21">
        <f t="shared" si="4"/>
        <v>0</v>
      </c>
      <c r="S28" s="22">
        <f t="shared" si="5"/>
        <v>2</v>
      </c>
    </row>
    <row r="29" spans="1:19" x14ac:dyDescent="0.15">
      <c r="A29" s="23">
        <v>23</v>
      </c>
      <c r="B29" s="22" t="s">
        <v>186</v>
      </c>
      <c r="C29" s="22">
        <v>22</v>
      </c>
      <c r="D29" s="20"/>
      <c r="E29" s="21"/>
      <c r="F29" s="20"/>
      <c r="G29" s="21"/>
      <c r="H29" s="20"/>
      <c r="I29" s="21"/>
      <c r="J29" s="14"/>
      <c r="K29" s="15"/>
      <c r="L29" s="20">
        <v>10</v>
      </c>
      <c r="M29" s="21">
        <f>VLOOKUP(L29,$L$41:$M$50,2,FALSE)</f>
        <v>1</v>
      </c>
      <c r="N29" s="62">
        <f t="shared" si="11"/>
        <v>0</v>
      </c>
      <c r="O29" s="63">
        <f t="shared" si="12"/>
        <v>0</v>
      </c>
      <c r="P29" s="63">
        <f t="shared" si="13"/>
        <v>0</v>
      </c>
      <c r="Q29" s="63">
        <f t="shared" si="14"/>
        <v>0</v>
      </c>
      <c r="R29" s="21"/>
      <c r="S29" s="22">
        <f t="shared" si="5"/>
        <v>0</v>
      </c>
    </row>
    <row r="30" spans="1:19" x14ac:dyDescent="0.15">
      <c r="A30" s="23">
        <v>24</v>
      </c>
      <c r="B30" s="22" t="s">
        <v>153</v>
      </c>
      <c r="C30" s="22">
        <v>36</v>
      </c>
      <c r="D30" s="20"/>
      <c r="E30" s="21"/>
      <c r="F30" s="20"/>
      <c r="G30" s="21"/>
      <c r="H30" s="20">
        <v>10</v>
      </c>
      <c r="I30" s="21">
        <f>VLOOKUP(H30,$L$41:$M$50,2,FALSE)</f>
        <v>1</v>
      </c>
      <c r="J30" s="14"/>
      <c r="K30" s="15"/>
      <c r="L30" s="14"/>
      <c r="M30" s="21"/>
      <c r="N30" s="62">
        <f t="shared" si="0"/>
        <v>0</v>
      </c>
      <c r="O30" s="63">
        <f t="shared" si="1"/>
        <v>0</v>
      </c>
      <c r="P30" s="63">
        <f t="shared" si="2"/>
        <v>1</v>
      </c>
      <c r="Q30" s="63">
        <f t="shared" si="3"/>
        <v>0</v>
      </c>
      <c r="R30" s="21">
        <f t="shared" si="4"/>
        <v>0</v>
      </c>
      <c r="S30" s="22">
        <f t="shared" si="5"/>
        <v>1</v>
      </c>
    </row>
    <row r="31" spans="1:19" x14ac:dyDescent="0.15">
      <c r="A31" s="23">
        <v>25</v>
      </c>
      <c r="B31" s="22" t="s">
        <v>146</v>
      </c>
      <c r="C31" s="22">
        <v>38</v>
      </c>
      <c r="D31" s="20"/>
      <c r="E31" s="21"/>
      <c r="F31" s="20">
        <v>10</v>
      </c>
      <c r="G31" s="21">
        <f>VLOOKUP(F31,$L$41:$M$50,2,FALSE)</f>
        <v>1</v>
      </c>
      <c r="H31" s="20"/>
      <c r="I31" s="21"/>
      <c r="J31" s="14"/>
      <c r="K31" s="15"/>
      <c r="L31" s="14"/>
      <c r="M31" s="15"/>
      <c r="N31" s="62">
        <f t="shared" si="0"/>
        <v>0</v>
      </c>
      <c r="O31" s="63">
        <f t="shared" si="1"/>
        <v>1</v>
      </c>
      <c r="P31" s="63">
        <f t="shared" si="2"/>
        <v>0</v>
      </c>
      <c r="Q31" s="63">
        <f t="shared" si="3"/>
        <v>0</v>
      </c>
      <c r="R31" s="21">
        <f t="shared" si="4"/>
        <v>0</v>
      </c>
      <c r="S31" s="22">
        <f t="shared" si="5"/>
        <v>1</v>
      </c>
    </row>
    <row r="32" spans="1:19" x14ac:dyDescent="0.15">
      <c r="A32" s="23">
        <v>26</v>
      </c>
      <c r="B32" s="22"/>
      <c r="C32" s="22"/>
      <c r="D32" s="20"/>
      <c r="E32" s="21"/>
      <c r="F32" s="20"/>
      <c r="G32" s="21"/>
      <c r="H32" s="20"/>
      <c r="I32" s="21"/>
      <c r="J32" s="14"/>
      <c r="K32" s="15"/>
      <c r="L32" s="14"/>
      <c r="M32" s="15"/>
      <c r="N32" s="62">
        <f t="shared" si="0"/>
        <v>0</v>
      </c>
      <c r="O32" s="63">
        <f t="shared" si="1"/>
        <v>0</v>
      </c>
      <c r="P32" s="63">
        <f t="shared" si="2"/>
        <v>0</v>
      </c>
      <c r="Q32" s="63">
        <f t="shared" si="3"/>
        <v>0</v>
      </c>
      <c r="R32" s="21">
        <f t="shared" si="4"/>
        <v>0</v>
      </c>
      <c r="S32" s="22">
        <f t="shared" si="5"/>
        <v>0</v>
      </c>
    </row>
    <row r="33" spans="1:19" x14ac:dyDescent="0.15">
      <c r="A33" s="23">
        <v>27</v>
      </c>
      <c r="B33" s="22"/>
      <c r="C33" s="22"/>
      <c r="D33" s="20"/>
      <c r="E33" s="21"/>
      <c r="F33" s="20"/>
      <c r="G33" s="21"/>
      <c r="H33" s="20"/>
      <c r="I33" s="21"/>
      <c r="J33" s="14"/>
      <c r="K33" s="15"/>
      <c r="L33" s="14"/>
      <c r="M33" s="15"/>
      <c r="N33" s="62">
        <f t="shared" si="0"/>
        <v>0</v>
      </c>
      <c r="O33" s="63">
        <f t="shared" si="1"/>
        <v>0</v>
      </c>
      <c r="P33" s="63">
        <f t="shared" si="2"/>
        <v>0</v>
      </c>
      <c r="Q33" s="63">
        <f t="shared" si="3"/>
        <v>0</v>
      </c>
      <c r="R33" s="21">
        <f t="shared" si="4"/>
        <v>0</v>
      </c>
      <c r="S33" s="22">
        <f t="shared" si="5"/>
        <v>0</v>
      </c>
    </row>
    <row r="34" spans="1:19" x14ac:dyDescent="0.15">
      <c r="A34" s="23">
        <v>28</v>
      </c>
      <c r="B34" s="22"/>
      <c r="C34" s="22"/>
      <c r="D34" s="20"/>
      <c r="E34" s="21"/>
      <c r="F34" s="20"/>
      <c r="G34" s="21"/>
      <c r="H34" s="20"/>
      <c r="I34" s="21"/>
      <c r="J34" s="14"/>
      <c r="K34" s="15"/>
      <c r="L34" s="14"/>
      <c r="M34" s="15"/>
      <c r="N34" s="62">
        <f t="shared" si="0"/>
        <v>0</v>
      </c>
      <c r="O34" s="63">
        <f t="shared" si="1"/>
        <v>0</v>
      </c>
      <c r="P34" s="63">
        <f t="shared" si="2"/>
        <v>0</v>
      </c>
      <c r="Q34" s="63">
        <f t="shared" si="3"/>
        <v>0</v>
      </c>
      <c r="R34" s="21">
        <f t="shared" si="4"/>
        <v>0</v>
      </c>
      <c r="S34" s="22">
        <f t="shared" si="5"/>
        <v>0</v>
      </c>
    </row>
    <row r="35" spans="1:19" x14ac:dyDescent="0.15">
      <c r="A35" s="23">
        <v>29</v>
      </c>
      <c r="B35" s="22"/>
      <c r="C35" s="22"/>
      <c r="D35" s="20"/>
      <c r="E35" s="21"/>
      <c r="F35" s="20"/>
      <c r="G35" s="21"/>
      <c r="H35" s="20"/>
      <c r="I35" s="21"/>
      <c r="J35" s="14"/>
      <c r="K35" s="15"/>
      <c r="L35" s="14"/>
      <c r="M35" s="15"/>
      <c r="N35" s="62">
        <f t="shared" si="0"/>
        <v>0</v>
      </c>
      <c r="O35" s="63">
        <f t="shared" si="1"/>
        <v>0</v>
      </c>
      <c r="P35" s="63">
        <f t="shared" si="2"/>
        <v>0</v>
      </c>
      <c r="Q35" s="63">
        <f t="shared" si="3"/>
        <v>0</v>
      </c>
      <c r="R35" s="21">
        <f t="shared" si="4"/>
        <v>0</v>
      </c>
      <c r="S35" s="22">
        <f t="shared" si="5"/>
        <v>0</v>
      </c>
    </row>
    <row r="36" spans="1:19" x14ac:dyDescent="0.15">
      <c r="A36" s="23">
        <v>30</v>
      </c>
      <c r="B36" s="22"/>
      <c r="C36" s="22"/>
      <c r="D36" s="20"/>
      <c r="E36" s="21"/>
      <c r="F36" s="20"/>
      <c r="G36" s="21"/>
      <c r="H36" s="20"/>
      <c r="I36" s="21"/>
      <c r="J36" s="14"/>
      <c r="K36" s="15"/>
      <c r="L36" s="14"/>
      <c r="M36" s="15"/>
      <c r="N36" s="62">
        <f t="shared" si="0"/>
        <v>0</v>
      </c>
      <c r="O36" s="63">
        <f t="shared" si="1"/>
        <v>0</v>
      </c>
      <c r="P36" s="63">
        <f t="shared" si="2"/>
        <v>0</v>
      </c>
      <c r="Q36" s="63">
        <f t="shared" si="3"/>
        <v>0</v>
      </c>
      <c r="R36" s="21">
        <f t="shared" si="4"/>
        <v>0</v>
      </c>
      <c r="S36" s="22">
        <f t="shared" si="5"/>
        <v>0</v>
      </c>
    </row>
    <row r="37" spans="1:19" x14ac:dyDescent="0.15">
      <c r="A37" s="23"/>
      <c r="B37" s="22"/>
      <c r="C37" s="7"/>
      <c r="D37" s="14"/>
      <c r="E37" s="42"/>
      <c r="F37" s="20"/>
      <c r="G37" s="21"/>
      <c r="H37" s="14"/>
      <c r="I37" s="21"/>
      <c r="J37" s="14"/>
      <c r="K37" s="21"/>
      <c r="L37" s="14"/>
      <c r="M37" s="21"/>
      <c r="N37" s="62">
        <f t="shared" si="0"/>
        <v>0</v>
      </c>
      <c r="O37" s="63">
        <f t="shared" si="1"/>
        <v>0</v>
      </c>
      <c r="P37" s="63">
        <f t="shared" si="2"/>
        <v>0</v>
      </c>
      <c r="Q37" s="63">
        <f t="shared" si="3"/>
        <v>0</v>
      </c>
      <c r="R37" s="21">
        <f t="shared" si="4"/>
        <v>0</v>
      </c>
      <c r="S37" s="22">
        <f t="shared" si="5"/>
        <v>0</v>
      </c>
    </row>
    <row r="38" spans="1:19" x14ac:dyDescent="0.15">
      <c r="B38" s="22"/>
      <c r="C38" s="7"/>
      <c r="D38" s="14"/>
      <c r="E38" s="42"/>
      <c r="F38" s="20"/>
      <c r="G38" s="21"/>
      <c r="H38" s="14"/>
      <c r="I38" s="21"/>
      <c r="J38" s="14"/>
      <c r="K38" s="21"/>
      <c r="L38" s="14"/>
      <c r="M38" s="21"/>
      <c r="N38" s="62">
        <f t="shared" si="0"/>
        <v>0</v>
      </c>
      <c r="O38" s="63">
        <f t="shared" si="1"/>
        <v>0</v>
      </c>
      <c r="P38" s="63">
        <f t="shared" si="2"/>
        <v>0</v>
      </c>
      <c r="Q38" s="63">
        <f t="shared" si="3"/>
        <v>0</v>
      </c>
      <c r="R38" s="21">
        <f t="shared" si="4"/>
        <v>0</v>
      </c>
      <c r="S38" s="22">
        <f t="shared" ref="S8:S38" si="15">(LARGE((N38:R38),1))+(LARGE((N38:R38),2))+(LARGE((N38:R38),3))++(LARGE((N38:R38),4))</f>
        <v>0</v>
      </c>
    </row>
    <row r="39" spans="1:19" x14ac:dyDescent="0.15">
      <c r="A39" s="16"/>
      <c r="B39" s="17"/>
      <c r="C39" s="17"/>
      <c r="D39" s="18"/>
      <c r="E39" s="17"/>
      <c r="F39" s="17"/>
      <c r="G39" s="17"/>
      <c r="H39" s="18"/>
      <c r="I39" s="17"/>
      <c r="J39" s="17"/>
      <c r="K39" s="17"/>
      <c r="L39" s="18"/>
      <c r="M39" s="17"/>
      <c r="N39" s="17"/>
      <c r="O39" s="17"/>
      <c r="P39" s="17"/>
      <c r="Q39" s="17"/>
      <c r="R39" s="17"/>
      <c r="S39" s="17"/>
    </row>
    <row r="40" spans="1:19" x14ac:dyDescent="0.15">
      <c r="B40" s="37"/>
      <c r="L40" s="8" t="s">
        <v>26</v>
      </c>
    </row>
    <row r="41" spans="1:19" x14ac:dyDescent="0.15">
      <c r="L41" s="29">
        <v>1</v>
      </c>
      <c r="M41" s="28">
        <v>20</v>
      </c>
      <c r="N41" s="30"/>
      <c r="O41" s="30"/>
      <c r="P41" s="30"/>
      <c r="Q41" s="30"/>
      <c r="R41" s="30"/>
    </row>
    <row r="42" spans="1:19" x14ac:dyDescent="0.15">
      <c r="L42" s="29">
        <v>2</v>
      </c>
      <c r="M42" s="28">
        <v>15</v>
      </c>
      <c r="N42" s="30"/>
      <c r="O42" s="30"/>
      <c r="P42" s="30"/>
      <c r="Q42" s="30"/>
      <c r="R42" s="30"/>
    </row>
    <row r="43" spans="1:19" x14ac:dyDescent="0.15">
      <c r="L43" s="29">
        <v>3</v>
      </c>
      <c r="M43" s="28">
        <v>12</v>
      </c>
      <c r="N43" s="30"/>
      <c r="O43" s="30"/>
      <c r="P43" s="30"/>
      <c r="Q43" s="30"/>
      <c r="R43" s="30"/>
    </row>
    <row r="44" spans="1:19" x14ac:dyDescent="0.15">
      <c r="L44" s="29">
        <v>4</v>
      </c>
      <c r="M44" s="28">
        <v>10</v>
      </c>
      <c r="N44" s="30"/>
      <c r="O44" s="30"/>
      <c r="P44" s="30"/>
      <c r="Q44" s="30"/>
      <c r="R44" s="30"/>
    </row>
    <row r="45" spans="1:19" x14ac:dyDescent="0.15">
      <c r="L45" s="29">
        <v>5</v>
      </c>
      <c r="M45" s="28">
        <v>8</v>
      </c>
      <c r="N45" s="30"/>
      <c r="O45" s="30"/>
      <c r="P45" s="30"/>
      <c r="Q45" s="30"/>
      <c r="R45" s="30"/>
    </row>
    <row r="46" spans="1:19" x14ac:dyDescent="0.15">
      <c r="L46" s="29">
        <v>6</v>
      </c>
      <c r="M46" s="28">
        <v>6</v>
      </c>
      <c r="N46" s="30"/>
      <c r="O46" s="30"/>
      <c r="P46" s="30"/>
      <c r="Q46" s="30"/>
      <c r="R46" s="30"/>
    </row>
    <row r="47" spans="1:19" x14ac:dyDescent="0.15">
      <c r="L47" s="29">
        <v>7</v>
      </c>
      <c r="M47" s="28">
        <v>4</v>
      </c>
      <c r="N47" s="30"/>
      <c r="O47" s="30"/>
      <c r="P47" s="30"/>
      <c r="Q47" s="30"/>
      <c r="R47" s="30"/>
    </row>
    <row r="48" spans="1:19" x14ac:dyDescent="0.15">
      <c r="L48" s="29">
        <v>8</v>
      </c>
      <c r="M48" s="28">
        <v>3</v>
      </c>
      <c r="N48" s="30"/>
      <c r="O48" s="30"/>
      <c r="P48" s="30"/>
      <c r="Q48" s="30"/>
      <c r="R48" s="30"/>
    </row>
    <row r="49" spans="12:18" x14ac:dyDescent="0.15">
      <c r="L49" s="29">
        <v>9</v>
      </c>
      <c r="M49" s="28">
        <v>2</v>
      </c>
      <c r="N49" s="30"/>
      <c r="O49" s="30"/>
      <c r="P49" s="30"/>
      <c r="Q49" s="30"/>
      <c r="R49" s="30"/>
    </row>
    <row r="50" spans="12:18" x14ac:dyDescent="0.15">
      <c r="L50" s="29">
        <v>10</v>
      </c>
      <c r="M50" s="28">
        <v>1</v>
      </c>
      <c r="N50" s="30"/>
      <c r="O50" s="30"/>
      <c r="P50" s="30"/>
      <c r="Q50" s="30"/>
      <c r="R50" s="30"/>
    </row>
  </sheetData>
  <sortState sortMethod="stroke" ref="B7:S29">
    <sortCondition descending="1" ref="S7:S29"/>
  </sortState>
  <mergeCells count="14">
    <mergeCell ref="H5:I5"/>
    <mergeCell ref="L5:M5"/>
    <mergeCell ref="A3:S3"/>
    <mergeCell ref="A4:A6"/>
    <mergeCell ref="B4:B6"/>
    <mergeCell ref="C4:C6"/>
    <mergeCell ref="D4:E4"/>
    <mergeCell ref="H4:I4"/>
    <mergeCell ref="L4:M4"/>
    <mergeCell ref="D5:E5"/>
    <mergeCell ref="F4:G4"/>
    <mergeCell ref="F5:G5"/>
    <mergeCell ref="J4:K4"/>
    <mergeCell ref="J5:K5"/>
  </mergeCells>
  <phoneticPr fontId="1"/>
  <printOptions horizontalCentered="1"/>
  <pageMargins left="0.11811023622047245" right="0.11811023622047245" top="0.78740157480314965" bottom="0" header="0.31496062992125984" footer="0.31496062992125984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F12"/>
  <sheetViews>
    <sheetView workbookViewId="0">
      <selection activeCell="C9" sqref="C9"/>
    </sheetView>
  </sheetViews>
  <sheetFormatPr defaultColWidth="9" defaultRowHeight="19.5" customHeight="1" x14ac:dyDescent="0.15"/>
  <cols>
    <col min="1" max="1" width="3.25" style="8" customWidth="1"/>
    <col min="2" max="3" width="11.875" style="8" customWidth="1"/>
    <col min="4" max="4" width="3.25" style="8" customWidth="1"/>
    <col min="5" max="6" width="8.125" style="8" customWidth="1"/>
    <col min="7" max="16384" width="9" style="8"/>
  </cols>
  <sheetData>
    <row r="2" spans="1:6" s="4" customFormat="1" ht="22.5" customHeight="1" x14ac:dyDescent="0.15">
      <c r="A2" s="1"/>
      <c r="B2" s="2" t="s">
        <v>10</v>
      </c>
      <c r="C2" s="2" t="s">
        <v>11</v>
      </c>
      <c r="D2" s="1"/>
      <c r="E2" s="2" t="s">
        <v>1</v>
      </c>
      <c r="F2" s="3" t="s">
        <v>18</v>
      </c>
    </row>
    <row r="3" spans="1:6" ht="19.5" customHeight="1" x14ac:dyDescent="0.15">
      <c r="A3" s="5"/>
      <c r="B3" s="7" t="s">
        <v>19</v>
      </c>
      <c r="C3" s="7" t="s">
        <v>12</v>
      </c>
      <c r="D3" s="5"/>
      <c r="E3" s="6">
        <v>1</v>
      </c>
      <c r="F3" s="7">
        <v>20</v>
      </c>
    </row>
    <row r="4" spans="1:6" ht="19.5" customHeight="1" x14ac:dyDescent="0.15">
      <c r="A4" s="5"/>
      <c r="B4" s="7" t="s">
        <v>20</v>
      </c>
      <c r="C4" s="7" t="s">
        <v>13</v>
      </c>
      <c r="D4" s="5"/>
      <c r="E4" s="6">
        <v>2</v>
      </c>
      <c r="F4" s="7">
        <v>15</v>
      </c>
    </row>
    <row r="5" spans="1:6" ht="19.5" customHeight="1" x14ac:dyDescent="0.15">
      <c r="A5" s="5"/>
      <c r="B5" s="7" t="s">
        <v>21</v>
      </c>
      <c r="C5" s="7" t="s">
        <v>14</v>
      </c>
      <c r="D5" s="5"/>
      <c r="E5" s="6">
        <v>3</v>
      </c>
      <c r="F5" s="7">
        <v>12</v>
      </c>
    </row>
    <row r="6" spans="1:6" ht="19.5" customHeight="1" x14ac:dyDescent="0.15">
      <c r="A6" s="5"/>
      <c r="B6" s="7" t="s">
        <v>22</v>
      </c>
      <c r="C6" s="7" t="s">
        <v>15</v>
      </c>
      <c r="D6" s="5"/>
      <c r="E6" s="6">
        <v>4</v>
      </c>
      <c r="F6" s="7">
        <v>10</v>
      </c>
    </row>
    <row r="7" spans="1:6" ht="19.5" customHeight="1" x14ac:dyDescent="0.15">
      <c r="A7" s="5"/>
      <c r="B7" s="7" t="s">
        <v>23</v>
      </c>
      <c r="C7" s="7" t="s">
        <v>16</v>
      </c>
      <c r="D7" s="5"/>
      <c r="E7" s="6">
        <v>5</v>
      </c>
      <c r="F7" s="7">
        <v>8</v>
      </c>
    </row>
    <row r="8" spans="1:6" ht="19.5" customHeight="1" x14ac:dyDescent="0.15">
      <c r="A8" s="5"/>
      <c r="B8" s="7" t="s">
        <v>17</v>
      </c>
      <c r="C8" s="7" t="s">
        <v>61</v>
      </c>
      <c r="D8" s="5"/>
      <c r="E8" s="6">
        <v>6</v>
      </c>
      <c r="F8" s="7">
        <v>6</v>
      </c>
    </row>
    <row r="9" spans="1:6" ht="19.5" customHeight="1" x14ac:dyDescent="0.15">
      <c r="A9" s="5"/>
      <c r="B9" s="5"/>
      <c r="C9" s="5"/>
      <c r="D9" s="5"/>
      <c r="E9" s="6">
        <v>7</v>
      </c>
      <c r="F9" s="7">
        <v>4</v>
      </c>
    </row>
    <row r="10" spans="1:6" ht="19.5" customHeight="1" x14ac:dyDescent="0.15">
      <c r="A10" s="5"/>
      <c r="B10" s="5"/>
      <c r="C10" s="5"/>
      <c r="D10" s="5"/>
      <c r="E10" s="6">
        <v>8</v>
      </c>
      <c r="F10" s="7">
        <v>3</v>
      </c>
    </row>
    <row r="11" spans="1:6" ht="19.5" customHeight="1" x14ac:dyDescent="0.15">
      <c r="A11" s="5"/>
      <c r="B11" s="5"/>
      <c r="C11" s="5"/>
      <c r="D11" s="5"/>
      <c r="E11" s="6">
        <v>9</v>
      </c>
      <c r="F11" s="7">
        <v>2</v>
      </c>
    </row>
    <row r="12" spans="1:6" ht="19.5" customHeight="1" x14ac:dyDescent="0.15">
      <c r="A12" s="5"/>
      <c r="B12" s="5"/>
      <c r="C12" s="5"/>
      <c r="D12" s="5"/>
      <c r="E12" s="6">
        <v>10</v>
      </c>
      <c r="F12" s="7">
        <v>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S-FJ</vt:lpstr>
      <vt:lpstr>86＆BRZ</vt:lpstr>
      <vt:lpstr>AE86,NA1600,AE111,RS...etc</vt:lpstr>
      <vt:lpstr>FCR-Vitz</vt:lpstr>
      <vt:lpstr>ロードスターカップ</vt:lpstr>
      <vt:lpstr>N1000,N1400,N1500,デミオレース,AudiA1</vt:lpstr>
      <vt:lpstr>FCR-VITA</vt:lpstr>
      <vt:lpstr>ポイント</vt:lpstr>
      <vt:lpstr>'86＆BRZ'!Print_Area</vt:lpstr>
      <vt:lpstr>'AE86,NA1600,AE111,RS...etc'!Print_Area</vt:lpstr>
      <vt:lpstr>'FCR-Vitz'!Print_Area</vt:lpstr>
      <vt:lpstr>'N1000,N1400,N1500,デミオレース,AudiA1'!Print_Area</vt:lpstr>
      <vt:lpstr>'S-FJ'!Print_Area</vt:lpstr>
      <vt:lpstr>ロードスターカップ!Print_Area</vt:lpstr>
    </vt:vector>
  </TitlesOfParts>
  <Company>富士スピードウェイ株式会社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　莉沙</dc:creator>
  <cp:lastModifiedBy>勝亦 修一</cp:lastModifiedBy>
  <cp:lastPrinted>2021-12-11T03:36:12Z</cp:lastPrinted>
  <dcterms:created xsi:type="dcterms:W3CDTF">2015-12-21T05:23:27Z</dcterms:created>
  <dcterms:modified xsi:type="dcterms:W3CDTF">2021-12-11T05:05:51Z</dcterms:modified>
</cp:coreProperties>
</file>